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00" yWindow="1020" windowWidth="25320" windowHeight="13170" tabRatio="338" activeTab="0"/>
  </bookViews>
  <sheets>
    <sheet name="SIMULATEUR psu" sheetId="1" r:id="rId1"/>
  </sheets>
  <definedNames>
    <definedName name="_xlnm.Print_Area" localSheetId="0">'SIMULATEUR psu'!$A$1:$B$53</definedName>
  </definedNames>
  <calcPr fullCalcOnLoad="1"/>
</workbook>
</file>

<file path=xl/sharedStrings.xml><?xml version="1.0" encoding="utf-8"?>
<sst xmlns="http://schemas.openxmlformats.org/spreadsheetml/2006/main" count="58" uniqueCount="53">
  <si>
    <t>Prix plafond</t>
  </si>
  <si>
    <t>Taux PSU</t>
  </si>
  <si>
    <t>Amplitude horaire</t>
  </si>
  <si>
    <t>Nombre de jours d'ouverture</t>
  </si>
  <si>
    <t>Capacité d'accueil maximum</t>
  </si>
  <si>
    <t>Heures facturées totales (RG + hors RG)</t>
  </si>
  <si>
    <t>Heures réalisées totales (RG + hors RG)</t>
  </si>
  <si>
    <t>Taux facturation</t>
  </si>
  <si>
    <t>Prix de revient réel</t>
  </si>
  <si>
    <t>Oui</t>
  </si>
  <si>
    <t>Fourniture des couches</t>
  </si>
  <si>
    <t>Non</t>
  </si>
  <si>
    <t>Couche et repas bilan</t>
  </si>
  <si>
    <t>Prix de revient plafond</t>
  </si>
  <si>
    <t>X</t>
  </si>
  <si>
    <t>-</t>
  </si>
  <si>
    <t>Taux de regime général</t>
  </si>
  <si>
    <t>Taux RG</t>
  </si>
  <si>
    <t>=</t>
  </si>
  <si>
    <t>Montant Prestation de Service Unique</t>
  </si>
  <si>
    <t>+</t>
  </si>
  <si>
    <t>MONTANT TOTAL PSU</t>
  </si>
  <si>
    <r>
      <t>Coût de fonctionnement</t>
    </r>
    <r>
      <rPr>
        <i/>
        <sz val="11"/>
        <color indexed="8"/>
        <rFont val="Calibri"/>
        <family val="2"/>
      </rPr>
      <t xml:space="preserve"> (total des charges du compte de résultat)</t>
    </r>
  </si>
  <si>
    <r>
      <rPr>
        <b/>
        <sz val="11"/>
        <color indexed="8"/>
        <rFont val="Calibri"/>
        <family val="2"/>
      </rPr>
      <t>Participation Familiale déductible</t>
    </r>
    <r>
      <rPr>
        <sz val="11"/>
        <color indexed="8"/>
        <rFont val="Calibri"/>
        <family val="2"/>
      </rPr>
      <t xml:space="preserve"> *</t>
    </r>
    <r>
      <rPr>
        <i/>
        <sz val="11"/>
        <color indexed="8"/>
        <rFont val="Calibri"/>
        <family val="2"/>
      </rPr>
      <t xml:space="preserve"> (dont l'ensemble des majorations : hors communes, hors régime, transfrontaliers, frais d'adhésion ou de cotisations ou frais de dossiers au-delà de 50€ par famille/an, cautions encaissées ou non, frais de gestion bancaire, pénalité de retard, droit de réservation)</t>
    </r>
  </si>
  <si>
    <r>
      <t xml:space="preserve">Nombre d'actes ouvrant droit
</t>
    </r>
    <r>
      <rPr>
        <i/>
        <sz val="11"/>
        <color indexed="8"/>
        <rFont val="Calibri"/>
        <family val="2"/>
      </rPr>
      <t>(dans la limite de la capacité d'accueil maximum)</t>
    </r>
  </si>
  <si>
    <r>
      <t xml:space="preserve">Participation Familiale déductible
</t>
    </r>
    <r>
      <rPr>
        <i/>
        <sz val="11"/>
        <color indexed="8"/>
        <rFont val="Calibri"/>
        <family val="2"/>
      </rPr>
      <t>(ponderée en cas d'heures facturées &gt; capacité d'accueil maximum)</t>
    </r>
  </si>
  <si>
    <t>Fourniture des repas (lait infantile facultatif)</t>
  </si>
  <si>
    <t>Si fourniture des deux services, alors bonification taux PSU</t>
  </si>
  <si>
    <t>A compléter TOUTES les cellules saumons</t>
  </si>
  <si>
    <t>Nombre de places agréées</t>
  </si>
  <si>
    <r>
      <t xml:space="preserve">Places de concertation </t>
    </r>
    <r>
      <rPr>
        <i/>
        <sz val="11"/>
        <color indexed="8"/>
        <rFont val="Calibri"/>
        <family val="2"/>
      </rPr>
      <t>(6 heures par place agréées)</t>
    </r>
  </si>
  <si>
    <t xml:space="preserve">CALCUL du DROIT PSU </t>
  </si>
  <si>
    <t>Barème PSU</t>
  </si>
  <si>
    <t>Tarif moyen</t>
  </si>
  <si>
    <t>Bonus Handicap</t>
  </si>
  <si>
    <t>Coût par place et par an de l'EAJE</t>
  </si>
  <si>
    <t xml:space="preserve">Coût par place plafonné </t>
  </si>
  <si>
    <t>Taux de financement</t>
  </si>
  <si>
    <t>Montant bonus par place plafonné</t>
  </si>
  <si>
    <t>Nombre d'enfants de 0 à 6 ans inscrits dans la structure (du 01/01 au 31/12)</t>
  </si>
  <si>
    <t>Nombre d'enfants inscrits bénéficiaires de l'AEEH ou dont le handicap est en cours de détection</t>
  </si>
  <si>
    <t>Pourcentage d'enfants porteurs de handicap, reconnu ou en cours de détection</t>
  </si>
  <si>
    <t>MONTANT TOTAL BONUS MIXITE SOCIALE</t>
  </si>
  <si>
    <t>MONTANT TOTAL BONUS INCLUSION HANDICAP</t>
  </si>
  <si>
    <t>Pourcentage de régime général conventionné</t>
  </si>
  <si>
    <t>MONTANT TOTAL PSU + BONUS MIXITE SOCIALE + BONUS INCLUSION HANDICAP + BONUS TERRITOIRE CTG</t>
  </si>
  <si>
    <t>MONTANT TOTAL BONUS TERRITOIRE CTG</t>
  </si>
  <si>
    <t>Montant du Bonus Territoire CTG par place</t>
  </si>
  <si>
    <t>Montant total Bonus Territoire CTG</t>
  </si>
  <si>
    <t>(maj janvier 2024)</t>
  </si>
  <si>
    <t>SIMULATEUR DROIT REEL PSU + BONUS CAF 2024</t>
  </si>
  <si>
    <t>Journées pédagogiques</t>
  </si>
  <si>
    <t>Attention si votre agrément a évolué cette année (création ou fermeture de place) ou si toutes vos places ne sont pas soutenues par une collectivité locale, merci de vous rapprocher des services de la CAF afin d'évaluer plus précisément le montant de votre bonus territoire CTG.</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</si>
</sst>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quot;€&quot;"/>
    <numFmt numFmtId="167" formatCode="0.000"/>
    <numFmt numFmtId="168" formatCode="0.0"/>
    <numFmt numFmtId="169" formatCode="0.000%"/>
    <numFmt numFmtId="170" formatCode="0.0000%"/>
    <numFmt numFmtId="171" formatCode="0.00000%"/>
    <numFmt numFmtId="172" formatCode="0.0%"/>
    <numFmt numFmtId="173" formatCode="0.0000"/>
    <numFmt numFmtId="174" formatCode="0.00000"/>
    <numFmt numFmtId="175" formatCode="0.000000"/>
    <numFmt numFmtId="176" formatCode="0.0000000"/>
    <numFmt numFmtId="177" formatCode="0.00000000"/>
    <numFmt numFmtId="178" formatCode="0.000000000"/>
    <numFmt numFmtId="179" formatCode="#,##0.0\ &quot;€&quot;"/>
    <numFmt numFmtId="180" formatCode="#,##0.000\ &quot;€&quot;"/>
    <numFmt numFmtId="181" formatCode="#,##0.0000\ &quot;€&quot;"/>
    <numFmt numFmtId="182" formatCode="#,##0.00000\ &quot;€&quot;"/>
    <numFmt numFmtId="183" formatCode="#,##0.000000\ &quot;€&quot;"/>
    <numFmt numFmtId="184" formatCode="#,##0.0000000\ &quot;€&quot;"/>
    <numFmt numFmtId="185" formatCode="#,##0.00000000\ &quot;€&quot;"/>
    <numFmt numFmtId="186" formatCode="_-* #,##0.00&quot; €&quot;_-;\-* #,##0.00&quot; €&quot;_-;_-* \-??&quot; €&quot;_-;_-@_-"/>
    <numFmt numFmtId="187" formatCode="_-* #,##0.00\ _F_-;\-* #,##0.00\ _F_-;_-* &quot;-&quot;??\ _F_-;_-@_-"/>
    <numFmt numFmtId="188" formatCode="_-* #,##0.0\ &quot;€&quot;_-;\-* #,##0.0\ &quot;€&quot;_-;_-* &quot;-&quot;??\ &quot;€&quot;_-;_-@_-"/>
    <numFmt numFmtId="189" formatCode="0.0000000000"/>
    <numFmt numFmtId="190" formatCode="_-* #,##0.000\ &quot;€&quot;_-;\-* #,##0.000\ &quot;€&quot;_-;_-* &quot;-&quot;??\ &quot;€&quot;_-;_-@_-"/>
    <numFmt numFmtId="191" formatCode="_-* #,##0.0000\ &quot;€&quot;_-;\-* #,##0.0000\ &quot;€&quot;_-;_-* &quot;-&quot;??\ &quot;€&quot;_-;_-@_-"/>
    <numFmt numFmtId="192" formatCode="_-* #,##0.00000\ &quot;€&quot;_-;\-* #,##0.00000\ &quot;€&quot;_-;_-* &quot;-&quot;??\ &quot;€&quot;_-;_-@_-"/>
    <numFmt numFmtId="193" formatCode="_-* #,##0.000000\ &quot;€&quot;_-;\-* #,##0.000000\ &quot;€&quot;_-;_-* &quot;-&quot;??\ &quot;€&quot;_-;_-@_-"/>
    <numFmt numFmtId="194" formatCode="_-* #,##0.000000\ &quot;€&quot;_-;\-* #,##0.000000\ &quot;€&quot;_-;_-* &quot;-&quot;??????\ &quot;€&quot;_-;_-@_-"/>
    <numFmt numFmtId="195" formatCode="_-* #,##0.00\ [$€-40C]_-;\-* #,##0.00\ [$€-40C]_-;_-* &quot;-&quot;??\ [$€-40C]_-;_-@_-"/>
  </numFmts>
  <fonts count="48">
    <font>
      <sz val="11"/>
      <color theme="1"/>
      <name val="Calibri"/>
      <family val="2"/>
    </font>
    <font>
      <sz val="11"/>
      <color indexed="8"/>
      <name val="Calibri"/>
      <family val="2"/>
    </font>
    <font>
      <b/>
      <sz val="11"/>
      <color indexed="8"/>
      <name val="Calibri"/>
      <family val="2"/>
    </font>
    <font>
      <i/>
      <sz val="11"/>
      <color indexed="8"/>
      <name val="Calibri"/>
      <family val="2"/>
    </font>
    <font>
      <sz val="11"/>
      <name val="Arial"/>
      <family val="2"/>
    </font>
    <font>
      <u val="single"/>
      <sz val="11"/>
      <color indexed="12"/>
      <name val="Calibri"/>
      <family val="2"/>
    </font>
    <font>
      <sz val="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i/>
      <sz val="11"/>
      <color indexed="8"/>
      <name val="Calibri"/>
      <family val="2"/>
    </font>
    <font>
      <b/>
      <sz val="8"/>
      <color indexed="8"/>
      <name val="Calibri"/>
      <family val="2"/>
    </font>
    <font>
      <sz val="11"/>
      <name val="Calibri"/>
      <family val="2"/>
    </font>
    <font>
      <b/>
      <sz val="11"/>
      <name val="Calibri"/>
      <family val="2"/>
    </font>
    <font>
      <b/>
      <sz val="12"/>
      <color indexed="10"/>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i/>
      <sz val="11"/>
      <color theme="1"/>
      <name val="Calibri"/>
      <family val="2"/>
    </font>
    <font>
      <b/>
      <sz val="8"/>
      <color theme="1"/>
      <name val="Calibri"/>
      <family val="2"/>
    </font>
    <font>
      <b/>
      <sz val="12"/>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8"/>
      </left>
      <right style="medium">
        <color indexed="8"/>
      </right>
      <top style="thin">
        <color indexed="8"/>
      </top>
      <bottom style="thin">
        <color indexed="8"/>
      </bottom>
    </border>
    <border>
      <left style="medium"/>
      <right>
        <color indexed="63"/>
      </right>
      <top style="medium"/>
      <bottom style="medium"/>
    </border>
    <border>
      <left style="medium"/>
      <right style="medium"/>
      <top style="medium"/>
      <bottom style="medium"/>
    </border>
    <border>
      <left style="dotted"/>
      <right style="dotted"/>
      <top style="dotted"/>
      <bottom style="dotted"/>
    </border>
    <border>
      <left style="dotted"/>
      <right>
        <color indexed="63"/>
      </right>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tted"/>
      <right>
        <color indexed="63"/>
      </right>
      <top style="dotted"/>
      <bottom style="dotted"/>
    </border>
    <border>
      <left style="dotted"/>
      <right>
        <color indexed="63"/>
      </right>
      <top style="dotted"/>
      <bottom style="medium"/>
    </border>
    <border>
      <left>
        <color indexed="63"/>
      </left>
      <right>
        <color indexed="63"/>
      </right>
      <top style="medium"/>
      <bottom>
        <color indexed="63"/>
      </bottom>
    </border>
    <border>
      <left style="medium">
        <color indexed="8"/>
      </left>
      <right style="thin">
        <color indexed="8"/>
      </right>
      <top style="thin">
        <color indexed="8"/>
      </top>
      <bottom style="thin">
        <color indexed="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0" borderId="2" applyNumberFormat="0" applyFill="0" applyAlignment="0" applyProtection="0"/>
    <xf numFmtId="0" fontId="32" fillId="27" borderId="1" applyNumberFormat="0" applyAlignment="0" applyProtection="0"/>
    <xf numFmtId="0" fontId="33" fillId="28" borderId="0" applyNumberFormat="0" applyBorder="0" applyAlignment="0" applyProtection="0"/>
    <xf numFmtId="0" fontId="5" fillId="0" borderId="0" applyNumberFormat="0" applyFill="0" applyBorder="0" applyAlignment="0" applyProtection="0"/>
    <xf numFmtId="0" fontId="34"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187" fontId="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6" fontId="1" fillId="0" borderId="0" applyFill="0" applyBorder="0" applyAlignment="0" applyProtection="0"/>
    <xf numFmtId="0" fontId="35" fillId="29" borderId="0" applyNumberFormat="0" applyBorder="0" applyAlignment="0" applyProtection="0"/>
    <xf numFmtId="0" fontId="1" fillId="0" borderId="0">
      <alignment/>
      <protection/>
    </xf>
    <xf numFmtId="0" fontId="0" fillId="30" borderId="3" applyNumberFormat="0" applyFont="0" applyAlignment="0" applyProtection="0"/>
    <xf numFmtId="9" fontId="0" fillId="0" borderId="0" applyFont="0" applyFill="0" applyBorder="0" applyAlignment="0" applyProtection="0"/>
    <xf numFmtId="9" fontId="1" fillId="0" borderId="0" applyFill="0" applyBorder="0" applyAlignment="0" applyProtection="0"/>
    <xf numFmtId="0" fontId="36" fillId="31" borderId="0" applyNumberFormat="0" applyBorder="0" applyAlignment="0" applyProtection="0"/>
    <xf numFmtId="0" fontId="37" fillId="26" borderId="4"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2" borderId="9" applyNumberFormat="0" applyAlignment="0" applyProtection="0"/>
  </cellStyleXfs>
  <cellXfs count="97">
    <xf numFmtId="0" fontId="0" fillId="0" borderId="0" xfId="0" applyFont="1" applyAlignment="1">
      <alignment/>
    </xf>
    <xf numFmtId="0" fontId="43" fillId="33" borderId="0" xfId="0" applyFont="1" applyFill="1" applyAlignment="1">
      <alignment vertical="center"/>
    </xf>
    <xf numFmtId="0" fontId="45" fillId="33" borderId="0" xfId="0" applyFont="1" applyFill="1" applyAlignment="1">
      <alignment horizontal="left" vertical="center"/>
    </xf>
    <xf numFmtId="0" fontId="43" fillId="33" borderId="0" xfId="0" applyFont="1" applyFill="1" applyBorder="1" applyAlignment="1">
      <alignment horizontal="left" vertical="center"/>
    </xf>
    <xf numFmtId="0" fontId="43" fillId="33" borderId="0" xfId="0" applyFont="1" applyFill="1" applyAlignment="1">
      <alignment horizontal="center" vertical="center"/>
    </xf>
    <xf numFmtId="0" fontId="1" fillId="33" borderId="0" xfId="0" applyFont="1" applyFill="1" applyAlignment="1">
      <alignment horizontal="left" vertical="center" wrapText="1"/>
    </xf>
    <xf numFmtId="9" fontId="1" fillId="0" borderId="10" xfId="56" applyFont="1" applyFill="1" applyBorder="1" applyAlignment="1" applyProtection="1">
      <alignment horizontal="center" vertical="center"/>
      <protection/>
    </xf>
    <xf numFmtId="186" fontId="1" fillId="0" borderId="10" xfId="51" applyFont="1" applyFill="1" applyBorder="1" applyAlignment="1" applyProtection="1">
      <alignment horizontal="center" vertical="center"/>
      <protection/>
    </xf>
    <xf numFmtId="186" fontId="2" fillId="0" borderId="10" xfId="51" applyFont="1" applyFill="1" applyBorder="1" applyAlignment="1" applyProtection="1">
      <alignment horizontal="center" vertical="center"/>
      <protection/>
    </xf>
    <xf numFmtId="0" fontId="0" fillId="33" borderId="0" xfId="0" applyFont="1" applyFill="1" applyAlignment="1">
      <alignment vertical="center"/>
    </xf>
    <xf numFmtId="0" fontId="0" fillId="33" borderId="0" xfId="0" applyFont="1" applyFill="1" applyAlignment="1">
      <alignment vertical="center" wrapText="1"/>
    </xf>
    <xf numFmtId="0" fontId="0" fillId="0" borderId="0" xfId="0" applyFont="1" applyAlignment="1">
      <alignment vertical="center"/>
    </xf>
    <xf numFmtId="0" fontId="0" fillId="33" borderId="0" xfId="0" applyFont="1" applyFill="1" applyBorder="1" applyAlignment="1">
      <alignment horizontal="right" vertical="center"/>
    </xf>
    <xf numFmtId="0" fontId="0" fillId="33" borderId="0" xfId="0" applyFont="1" applyFill="1" applyAlignment="1">
      <alignment horizontal="left" vertical="center"/>
    </xf>
    <xf numFmtId="0" fontId="0" fillId="33" borderId="0" xfId="0" applyFont="1" applyFill="1" applyAlignment="1">
      <alignment horizontal="left" vertical="center" wrapText="1"/>
    </xf>
    <xf numFmtId="0" fontId="43" fillId="33" borderId="11" xfId="0" applyFont="1" applyFill="1" applyBorder="1" applyAlignment="1">
      <alignment horizontal="right" vertical="center"/>
    </xf>
    <xf numFmtId="0" fontId="43" fillId="33" borderId="0" xfId="0" applyFont="1" applyFill="1" applyAlignment="1" quotePrefix="1">
      <alignment horizontal="center" vertical="center"/>
    </xf>
    <xf numFmtId="0" fontId="43" fillId="33" borderId="11" xfId="0" applyFont="1" applyFill="1" applyBorder="1" applyAlignment="1">
      <alignment horizontal="right" vertical="center" wrapText="1"/>
    </xf>
    <xf numFmtId="0" fontId="43" fillId="33" borderId="12" xfId="0" applyFont="1" applyFill="1" applyBorder="1" applyAlignment="1">
      <alignment horizontal="right" vertical="center"/>
    </xf>
    <xf numFmtId="0" fontId="43" fillId="15" borderId="0" xfId="0" applyFont="1" applyFill="1" applyBorder="1" applyAlignment="1">
      <alignment horizontal="center" vertical="center" wrapText="1"/>
    </xf>
    <xf numFmtId="0" fontId="43" fillId="33" borderId="0" xfId="0" applyFont="1" applyFill="1" applyAlignment="1">
      <alignment horizontal="center" vertical="center" wrapText="1"/>
    </xf>
    <xf numFmtId="0" fontId="0" fillId="7" borderId="13" xfId="0" applyFont="1" applyFill="1" applyBorder="1" applyAlignment="1" applyProtection="1">
      <alignment horizontal="right" vertical="center"/>
      <protection locked="0"/>
    </xf>
    <xf numFmtId="10" fontId="43" fillId="34" borderId="12" xfId="55" applyNumberFormat="1" applyFont="1" applyFill="1" applyBorder="1" applyAlignment="1">
      <alignment horizontal="right" vertical="center"/>
    </xf>
    <xf numFmtId="0" fontId="4" fillId="7" borderId="13" xfId="0" applyFont="1" applyFill="1" applyBorder="1" applyAlignment="1" applyProtection="1">
      <alignment horizontal="right" vertical="center" wrapText="1"/>
      <protection locked="0"/>
    </xf>
    <xf numFmtId="0" fontId="0" fillId="33" borderId="0" xfId="0" applyFont="1" applyFill="1" applyAlignment="1">
      <alignment horizontal="right" vertical="center"/>
    </xf>
    <xf numFmtId="166" fontId="43" fillId="15" borderId="12" xfId="0" applyNumberFormat="1" applyFont="1" applyFill="1" applyBorder="1" applyAlignment="1">
      <alignment horizontal="right" vertical="center"/>
    </xf>
    <xf numFmtId="0" fontId="46" fillId="33" borderId="0" xfId="0" applyFont="1" applyFill="1" applyAlignment="1">
      <alignment horizontal="center" vertical="top"/>
    </xf>
    <xf numFmtId="0" fontId="43" fillId="33" borderId="0" xfId="0" applyFont="1" applyFill="1" applyAlignment="1" applyProtection="1">
      <alignment horizontal="center" vertical="center"/>
      <protection/>
    </xf>
    <xf numFmtId="0" fontId="43" fillId="33" borderId="0" xfId="0" applyFont="1" applyFill="1" applyAlignment="1" applyProtection="1">
      <alignment vertical="center"/>
      <protection/>
    </xf>
    <xf numFmtId="0" fontId="0" fillId="33" borderId="0" xfId="0" applyFont="1" applyFill="1" applyAlignment="1" applyProtection="1">
      <alignment vertical="center"/>
      <protection/>
    </xf>
    <xf numFmtId="0" fontId="0" fillId="33" borderId="0" xfId="0" applyFont="1" applyFill="1" applyBorder="1" applyAlignment="1" applyProtection="1">
      <alignment vertical="center"/>
      <protection/>
    </xf>
    <xf numFmtId="2" fontId="0" fillId="33" borderId="0" xfId="0" applyNumberFormat="1" applyFont="1" applyFill="1" applyAlignment="1" applyProtection="1">
      <alignment vertical="center"/>
      <protection/>
    </xf>
    <xf numFmtId="0" fontId="0" fillId="33" borderId="14" xfId="0" applyFont="1" applyFill="1" applyBorder="1" applyAlignment="1" applyProtection="1">
      <alignment vertical="center"/>
      <protection/>
    </xf>
    <xf numFmtId="0" fontId="43" fillId="33" borderId="0" xfId="0" applyFont="1" applyFill="1" applyBorder="1" applyAlignment="1" applyProtection="1">
      <alignment vertical="center"/>
      <protection/>
    </xf>
    <xf numFmtId="1" fontId="0" fillId="33" borderId="14" xfId="0" applyNumberFormat="1" applyFont="1" applyFill="1" applyBorder="1" applyAlignment="1" applyProtection="1">
      <alignment vertical="center"/>
      <protection/>
    </xf>
    <xf numFmtId="173" fontId="0" fillId="33" borderId="14" xfId="0" applyNumberFormat="1" applyFont="1" applyFill="1" applyBorder="1" applyAlignment="1" applyProtection="1">
      <alignment vertical="center"/>
      <protection/>
    </xf>
    <xf numFmtId="0" fontId="0" fillId="33" borderId="14" xfId="0" applyFont="1" applyFill="1" applyBorder="1" applyAlignment="1" applyProtection="1">
      <alignment horizontal="right" vertical="center"/>
      <protection/>
    </xf>
    <xf numFmtId="10" fontId="0" fillId="33" borderId="0" xfId="55" applyNumberFormat="1" applyFont="1" applyFill="1" applyAlignment="1" applyProtection="1">
      <alignment vertical="center"/>
      <protection/>
    </xf>
    <xf numFmtId="10" fontId="43" fillId="33" borderId="0" xfId="55" applyNumberFormat="1" applyFont="1" applyFill="1" applyBorder="1" applyAlignment="1" applyProtection="1">
      <alignment vertical="center"/>
      <protection/>
    </xf>
    <xf numFmtId="9" fontId="0" fillId="33" borderId="0" xfId="55" applyFont="1" applyFill="1" applyBorder="1" applyAlignment="1" applyProtection="1">
      <alignment vertical="center"/>
      <protection/>
    </xf>
    <xf numFmtId="9" fontId="0" fillId="33" borderId="0" xfId="55" applyFont="1" applyFill="1" applyAlignment="1" applyProtection="1">
      <alignment vertical="center"/>
      <protection/>
    </xf>
    <xf numFmtId="0" fontId="29" fillId="33" borderId="0" xfId="0" applyFont="1" applyFill="1" applyBorder="1" applyAlignment="1" applyProtection="1">
      <alignment horizontal="right" vertical="center"/>
      <protection/>
    </xf>
    <xf numFmtId="0" fontId="0" fillId="33" borderId="0" xfId="0" applyFont="1" applyFill="1" applyAlignment="1" applyProtection="1">
      <alignment horizontal="right" vertical="center" wrapText="1"/>
      <protection/>
    </xf>
    <xf numFmtId="0" fontId="0" fillId="33" borderId="15" xfId="0" applyFont="1" applyFill="1" applyBorder="1" applyAlignment="1" applyProtection="1">
      <alignment vertical="center"/>
      <protection/>
    </xf>
    <xf numFmtId="0" fontId="4" fillId="33" borderId="0" xfId="0" applyFont="1" applyFill="1" applyBorder="1" applyAlignment="1" applyProtection="1">
      <alignment horizontal="center" vertical="center" wrapText="1"/>
      <protection/>
    </xf>
    <xf numFmtId="0" fontId="0" fillId="33" borderId="16" xfId="0" applyFont="1" applyFill="1" applyBorder="1" applyAlignment="1" applyProtection="1">
      <alignment vertical="center"/>
      <protection/>
    </xf>
    <xf numFmtId="0" fontId="4" fillId="33" borderId="14" xfId="0" applyFont="1" applyFill="1" applyBorder="1" applyAlignment="1" applyProtection="1">
      <alignment horizontal="center" vertical="center" wrapText="1"/>
      <protection/>
    </xf>
    <xf numFmtId="0" fontId="0" fillId="33" borderId="14" xfId="0" applyFont="1" applyFill="1" applyBorder="1" applyAlignment="1" applyProtection="1">
      <alignment horizontal="right" vertical="center" wrapText="1"/>
      <protection/>
    </xf>
    <xf numFmtId="0" fontId="0" fillId="35" borderId="17" xfId="0" applyFont="1" applyFill="1" applyBorder="1" applyAlignment="1" applyProtection="1">
      <alignment vertical="center"/>
      <protection/>
    </xf>
    <xf numFmtId="0" fontId="25" fillId="33" borderId="0" xfId="0" applyFont="1" applyFill="1" applyBorder="1" applyAlignment="1" applyProtection="1">
      <alignment vertical="center"/>
      <protection/>
    </xf>
    <xf numFmtId="1" fontId="0" fillId="33" borderId="0" xfId="0" applyNumberFormat="1" applyFont="1" applyFill="1" applyBorder="1" applyAlignment="1" applyProtection="1">
      <alignment horizontal="center" vertical="center"/>
      <protection/>
    </xf>
    <xf numFmtId="0" fontId="0" fillId="33" borderId="0" xfId="0" applyFont="1" applyFill="1" applyBorder="1" applyAlignment="1" applyProtection="1">
      <alignment horizontal="center" vertical="center"/>
      <protection/>
    </xf>
    <xf numFmtId="0" fontId="0" fillId="33" borderId="0" xfId="0" applyFont="1" applyFill="1" applyAlignment="1" applyProtection="1">
      <alignment horizontal="center" vertical="center"/>
      <protection/>
    </xf>
    <xf numFmtId="10" fontId="0" fillId="33" borderId="0" xfId="55" applyNumberFormat="1" applyFont="1" applyFill="1" applyBorder="1" applyAlignment="1" applyProtection="1">
      <alignment horizontal="center" vertical="center"/>
      <protection/>
    </xf>
    <xf numFmtId="0" fontId="0" fillId="33" borderId="0" xfId="0" applyFont="1" applyFill="1" applyBorder="1" applyAlignment="1" applyProtection="1">
      <alignment horizontal="right" vertical="center"/>
      <protection/>
    </xf>
    <xf numFmtId="166" fontId="43" fillId="33" borderId="0" xfId="0" applyNumberFormat="1" applyFont="1" applyFill="1" applyBorder="1" applyAlignment="1" applyProtection="1">
      <alignment horizontal="center" vertical="center"/>
      <protection/>
    </xf>
    <xf numFmtId="177" fontId="0" fillId="33" borderId="12" xfId="0" applyNumberFormat="1" applyFont="1" applyFill="1" applyBorder="1" applyAlignment="1" applyProtection="1">
      <alignment vertical="center"/>
      <protection/>
    </xf>
    <xf numFmtId="166" fontId="0" fillId="33" borderId="0" xfId="0" applyNumberFormat="1" applyFont="1" applyFill="1" applyBorder="1" applyAlignment="1" applyProtection="1">
      <alignment horizontal="center" vertical="center"/>
      <protection/>
    </xf>
    <xf numFmtId="0" fontId="0" fillId="33" borderId="12" xfId="0" applyFont="1" applyFill="1" applyBorder="1" applyAlignment="1" applyProtection="1">
      <alignment vertical="center"/>
      <protection/>
    </xf>
    <xf numFmtId="44" fontId="0" fillId="33" borderId="0" xfId="49" applyFont="1" applyFill="1" applyAlignment="1" applyProtection="1">
      <alignment vertical="center"/>
      <protection/>
    </xf>
    <xf numFmtId="0" fontId="0" fillId="0" borderId="0" xfId="0" applyFont="1" applyAlignment="1" applyProtection="1">
      <alignment vertical="center"/>
      <protection/>
    </xf>
    <xf numFmtId="0" fontId="2" fillId="33" borderId="0" xfId="0" applyFont="1" applyFill="1" applyAlignment="1">
      <alignment horizontal="left" vertical="center" wrapText="1"/>
    </xf>
    <xf numFmtId="0" fontId="43" fillId="33" borderId="0" xfId="0" applyFont="1" applyFill="1" applyBorder="1" applyAlignment="1" applyProtection="1">
      <alignment horizontal="left" vertical="center"/>
      <protection/>
    </xf>
    <xf numFmtId="0" fontId="43" fillId="33" borderId="11" xfId="0" applyFont="1" applyFill="1" applyBorder="1" applyAlignment="1" applyProtection="1">
      <alignment horizontal="right" vertical="center"/>
      <protection/>
    </xf>
    <xf numFmtId="44" fontId="25" fillId="34" borderId="12" xfId="49" applyNumberFormat="1" applyFont="1" applyFill="1" applyBorder="1" applyAlignment="1" applyProtection="1">
      <alignment horizontal="right" vertical="center"/>
      <protection/>
    </xf>
    <xf numFmtId="0" fontId="25" fillId="7" borderId="18" xfId="0" applyFont="1" applyFill="1" applyBorder="1" applyAlignment="1" applyProtection="1">
      <alignment horizontal="right"/>
      <protection locked="0"/>
    </xf>
    <xf numFmtId="0" fontId="25" fillId="7" borderId="13" xfId="0" applyFont="1" applyFill="1" applyBorder="1" applyAlignment="1" applyProtection="1">
      <alignment horizontal="right"/>
      <protection locked="0"/>
    </xf>
    <xf numFmtId="0" fontId="25" fillId="7" borderId="19" xfId="0" applyFont="1" applyFill="1" applyBorder="1" applyAlignment="1" applyProtection="1">
      <alignment horizontal="right"/>
      <protection locked="0"/>
    </xf>
    <xf numFmtId="0" fontId="26" fillId="34" borderId="12" xfId="0" applyFont="1" applyFill="1" applyBorder="1" applyAlignment="1">
      <alignment horizontal="right"/>
    </xf>
    <xf numFmtId="1" fontId="25" fillId="7" borderId="18" xfId="0" applyNumberFormat="1" applyFont="1" applyFill="1" applyBorder="1" applyAlignment="1" applyProtection="1">
      <alignment horizontal="right" vertical="center"/>
      <protection locked="0"/>
    </xf>
    <xf numFmtId="1" fontId="25" fillId="7" borderId="19" xfId="0" applyNumberFormat="1" applyFont="1" applyFill="1" applyBorder="1" applyAlignment="1" applyProtection="1">
      <alignment horizontal="right" vertical="center"/>
      <protection locked="0"/>
    </xf>
    <xf numFmtId="10" fontId="26" fillId="34" borderId="12" xfId="55" applyNumberFormat="1" applyFont="1" applyFill="1" applyBorder="1" applyAlignment="1">
      <alignment horizontal="right" vertical="center"/>
    </xf>
    <xf numFmtId="10" fontId="25" fillId="7" borderId="13" xfId="55" applyNumberFormat="1" applyFont="1" applyFill="1" applyBorder="1" applyAlignment="1" applyProtection="1">
      <alignment horizontal="right" vertical="center"/>
      <protection locked="0"/>
    </xf>
    <xf numFmtId="44" fontId="25" fillId="7" borderId="19" xfId="49" applyFont="1" applyFill="1" applyBorder="1" applyAlignment="1" applyProtection="1">
      <alignment horizontal="right" vertical="center"/>
      <protection locked="0"/>
    </xf>
    <xf numFmtId="44" fontId="25" fillId="34" borderId="12" xfId="49" applyFont="1" applyFill="1" applyBorder="1" applyAlignment="1">
      <alignment horizontal="right" vertical="center"/>
    </xf>
    <xf numFmtId="177" fontId="25" fillId="33" borderId="0" xfId="0" applyNumberFormat="1" applyFont="1" applyFill="1" applyBorder="1" applyAlignment="1">
      <alignment vertical="center"/>
    </xf>
    <xf numFmtId="0" fontId="25" fillId="34" borderId="0" xfId="0" applyFont="1" applyFill="1" applyAlignment="1">
      <alignment horizontal="right" vertical="center"/>
    </xf>
    <xf numFmtId="44" fontId="25" fillId="34" borderId="12" xfId="49" applyNumberFormat="1" applyFont="1" applyFill="1" applyBorder="1" applyAlignment="1">
      <alignment horizontal="right" vertical="center"/>
    </xf>
    <xf numFmtId="0" fontId="25" fillId="33" borderId="0" xfId="0" applyFont="1" applyFill="1" applyAlignment="1">
      <alignment vertical="center"/>
    </xf>
    <xf numFmtId="44" fontId="25" fillId="7" borderId="13" xfId="49" applyFont="1" applyFill="1" applyBorder="1" applyAlignment="1" applyProtection="1">
      <alignment horizontal="right" vertical="center"/>
      <protection locked="0"/>
    </xf>
    <xf numFmtId="0" fontId="25" fillId="33" borderId="0" xfId="0" applyFont="1" applyFill="1" applyAlignment="1">
      <alignment horizontal="right" vertical="center"/>
    </xf>
    <xf numFmtId="0" fontId="25" fillId="34" borderId="12" xfId="0" applyFont="1" applyFill="1" applyBorder="1" applyAlignment="1">
      <alignment horizontal="right" vertical="center"/>
    </xf>
    <xf numFmtId="193" fontId="25" fillId="34" borderId="12" xfId="49" applyNumberFormat="1" applyFont="1" applyFill="1" applyBorder="1" applyAlignment="1">
      <alignment horizontal="right" vertical="center"/>
    </xf>
    <xf numFmtId="10" fontId="25" fillId="34" borderId="12" xfId="55" applyNumberFormat="1" applyFont="1" applyFill="1" applyBorder="1" applyAlignment="1">
      <alignment horizontal="right" vertical="center"/>
    </xf>
    <xf numFmtId="44" fontId="26" fillId="34" borderId="12" xfId="49" applyNumberFormat="1" applyFont="1" applyFill="1" applyBorder="1" applyAlignment="1">
      <alignment horizontal="right" vertical="center"/>
    </xf>
    <xf numFmtId="180" fontId="26" fillId="34" borderId="12" xfId="0" applyNumberFormat="1" applyFont="1" applyFill="1" applyBorder="1" applyAlignment="1">
      <alignment horizontal="right" vertical="center"/>
    </xf>
    <xf numFmtId="166" fontId="26" fillId="34" borderId="12" xfId="0" applyNumberFormat="1" applyFont="1" applyFill="1" applyBorder="1" applyAlignment="1">
      <alignment horizontal="right" vertical="center"/>
    </xf>
    <xf numFmtId="166" fontId="26" fillId="34" borderId="12" xfId="0" applyNumberFormat="1" applyFont="1" applyFill="1" applyBorder="1" applyAlignment="1" applyProtection="1">
      <alignment horizontal="right" vertical="center"/>
      <protection/>
    </xf>
    <xf numFmtId="0" fontId="26" fillId="34" borderId="12" xfId="0" applyNumberFormat="1" applyFont="1" applyFill="1" applyBorder="1" applyAlignment="1">
      <alignment horizontal="right" vertical="center"/>
    </xf>
    <xf numFmtId="166" fontId="25" fillId="34" borderId="12" xfId="0" applyNumberFormat="1" applyFont="1" applyFill="1" applyBorder="1" applyAlignment="1">
      <alignment horizontal="right" vertical="center"/>
    </xf>
    <xf numFmtId="0" fontId="29" fillId="33" borderId="20" xfId="0" applyFont="1" applyFill="1" applyBorder="1" applyAlignment="1">
      <alignment horizontal="right" vertical="center"/>
    </xf>
    <xf numFmtId="0" fontId="1" fillId="0" borderId="21" xfId="53" applyFont="1" applyFill="1" applyBorder="1" applyAlignment="1" applyProtection="1">
      <alignment horizontal="center" vertical="center"/>
      <protection/>
    </xf>
    <xf numFmtId="0" fontId="2" fillId="0" borderId="21" xfId="53" applyFont="1" applyFill="1" applyBorder="1" applyAlignment="1" applyProtection="1">
      <alignment horizontal="center" vertical="center"/>
      <protection/>
    </xf>
    <xf numFmtId="0" fontId="1" fillId="36" borderId="21" xfId="53" applyFont="1" applyFill="1" applyBorder="1" applyAlignment="1" applyProtection="1">
      <alignment horizontal="center" vertical="center" wrapText="1"/>
      <protection/>
    </xf>
    <xf numFmtId="0" fontId="2" fillId="36" borderId="21" xfId="53" applyFont="1" applyFill="1" applyBorder="1" applyAlignment="1" applyProtection="1">
      <alignment horizontal="center" vertical="center" wrapText="1"/>
      <protection/>
    </xf>
    <xf numFmtId="0" fontId="47" fillId="33" borderId="0" xfId="0" applyFont="1" applyFill="1" applyAlignment="1">
      <alignment horizontal="center" vertical="center" wrapText="1"/>
    </xf>
    <xf numFmtId="0" fontId="29" fillId="33" borderId="20" xfId="0" applyFont="1" applyFill="1" applyBorder="1" applyAlignment="1">
      <alignment horizontal="center" vertical="center" wrapText="1"/>
    </xf>
  </cellXfs>
  <cellStyles count="53">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Milliers 2" xfId="48"/>
    <cellStyle name="Currency" xfId="49"/>
    <cellStyle name="Currency [0]" xfId="50"/>
    <cellStyle name="Monétaire 2" xfId="51"/>
    <cellStyle name="Neutre" xfId="52"/>
    <cellStyle name="Normal 2" xfId="53"/>
    <cellStyle name="Note" xfId="54"/>
    <cellStyle name="Percent" xfId="55"/>
    <cellStyle name="Pourcentage 2" xfId="56"/>
    <cellStyle name="Satisfaisant" xfId="57"/>
    <cellStyle name="Sortie" xfId="58"/>
    <cellStyle name="Texte explicatif" xfId="59"/>
    <cellStyle name="Titre" xfId="60"/>
    <cellStyle name="Titre 1" xfId="61"/>
    <cellStyle name="Titre 2" xfId="62"/>
    <cellStyle name="Titre 3" xfId="63"/>
    <cellStyle name="Titre 4" xfId="64"/>
    <cellStyle name="Total" xfId="65"/>
    <cellStyle name="Vérification"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257"/>
  <sheetViews>
    <sheetView tabSelected="1" zoomScale="130" zoomScaleNormal="130" workbookViewId="0" topLeftCell="A44">
      <selection activeCell="B5" sqref="B5"/>
    </sheetView>
  </sheetViews>
  <sheetFormatPr defaultColWidth="11.421875" defaultRowHeight="15"/>
  <cols>
    <col min="1" max="1" width="60.00390625" style="11" customWidth="1"/>
    <col min="2" max="2" width="26.140625" style="11" customWidth="1"/>
    <col min="3" max="3" width="16.28125" style="60" customWidth="1"/>
    <col min="4" max="4" width="11.421875" style="60" hidden="1" customWidth="1"/>
    <col min="5" max="5" width="19.140625" style="60" hidden="1" customWidth="1"/>
    <col min="6" max="6" width="15.00390625" style="60" hidden="1" customWidth="1"/>
    <col min="7" max="7" width="24.28125" style="60" hidden="1" customWidth="1"/>
    <col min="8" max="9" width="11.421875" style="60" customWidth="1"/>
    <col min="10" max="10" width="11.421875" style="11" customWidth="1"/>
    <col min="11" max="29" width="11.421875" style="9" customWidth="1"/>
    <col min="30" max="16384" width="11.421875" style="11" customWidth="1"/>
  </cols>
  <sheetData>
    <row r="1" spans="1:10" ht="15">
      <c r="A1" s="4" t="s">
        <v>50</v>
      </c>
      <c r="B1" s="1"/>
      <c r="C1" s="27"/>
      <c r="D1" s="28"/>
      <c r="E1" s="28"/>
      <c r="F1" s="29"/>
      <c r="G1" s="29"/>
      <c r="H1" s="29"/>
      <c r="I1" s="29"/>
      <c r="J1" s="9"/>
    </row>
    <row r="2" spans="1:10" ht="15">
      <c r="A2" s="26" t="s">
        <v>49</v>
      </c>
      <c r="B2" s="4"/>
      <c r="C2" s="27"/>
      <c r="D2" s="27"/>
      <c r="E2" s="27"/>
      <c r="F2" s="29"/>
      <c r="G2" s="29"/>
      <c r="H2" s="29"/>
      <c r="I2" s="29"/>
      <c r="J2" s="9"/>
    </row>
    <row r="3" spans="1:10" ht="15">
      <c r="A3" s="2" t="s">
        <v>28</v>
      </c>
      <c r="B3" s="4"/>
      <c r="C3" s="27"/>
      <c r="D3" s="27" t="s">
        <v>32</v>
      </c>
      <c r="E3" s="29" t="s">
        <v>0</v>
      </c>
      <c r="F3" s="29" t="s">
        <v>1</v>
      </c>
      <c r="G3" s="29"/>
      <c r="H3" s="29"/>
      <c r="I3" s="29"/>
      <c r="J3" s="9"/>
    </row>
    <row r="4" spans="1:10" ht="15">
      <c r="A4" s="9"/>
      <c r="B4" s="9"/>
      <c r="C4" s="29"/>
      <c r="D4" s="30"/>
      <c r="E4" s="31">
        <v>10.05</v>
      </c>
      <c r="F4" s="31">
        <f aca="true" t="shared" si="0" ref="F4:F9">0.66*E4</f>
        <v>6.633000000000001</v>
      </c>
      <c r="G4" s="29"/>
      <c r="H4" s="29"/>
      <c r="I4" s="29"/>
      <c r="J4" s="9"/>
    </row>
    <row r="5" spans="1:10" ht="15">
      <c r="A5" s="9" t="s">
        <v>29</v>
      </c>
      <c r="B5" s="65"/>
      <c r="C5" s="32"/>
      <c r="D5" s="32"/>
      <c r="E5" s="31">
        <v>9.3</v>
      </c>
      <c r="F5" s="31">
        <f t="shared" si="0"/>
        <v>6.138000000000001</v>
      </c>
      <c r="G5" s="29"/>
      <c r="H5" s="29"/>
      <c r="I5" s="29"/>
      <c r="J5" s="9"/>
    </row>
    <row r="6" spans="1:10" ht="15">
      <c r="A6" s="9" t="s">
        <v>2</v>
      </c>
      <c r="B6" s="66"/>
      <c r="C6" s="30"/>
      <c r="D6" s="30"/>
      <c r="E6" s="31">
        <v>9.3</v>
      </c>
      <c r="F6" s="31">
        <f t="shared" si="0"/>
        <v>6.138000000000001</v>
      </c>
      <c r="G6" s="29"/>
      <c r="H6" s="29"/>
      <c r="I6" s="29"/>
      <c r="J6" s="9"/>
    </row>
    <row r="7" spans="1:10" ht="15.75" thickBot="1">
      <c r="A7" s="9" t="s">
        <v>3</v>
      </c>
      <c r="B7" s="67"/>
      <c r="C7" s="32"/>
      <c r="D7" s="32"/>
      <c r="E7" s="31">
        <v>8.6</v>
      </c>
      <c r="F7" s="31">
        <f t="shared" si="0"/>
        <v>5.676</v>
      </c>
      <c r="G7" s="29"/>
      <c r="H7" s="29"/>
      <c r="I7" s="29"/>
      <c r="J7" s="9"/>
    </row>
    <row r="8" spans="1:10" ht="21.75" customHeight="1" thickBot="1">
      <c r="A8" s="15" t="s">
        <v>4</v>
      </c>
      <c r="B8" s="68">
        <f>IF(OR(B5="",B6="",B7=""),"",+B5*B6*B7)</f>
      </c>
      <c r="C8" s="33"/>
      <c r="D8" s="30"/>
      <c r="E8" s="31">
        <v>8.6</v>
      </c>
      <c r="F8" s="31">
        <f t="shared" si="0"/>
        <v>5.676</v>
      </c>
      <c r="G8" s="29"/>
      <c r="H8" s="29"/>
      <c r="I8" s="29"/>
      <c r="J8" s="9"/>
    </row>
    <row r="9" spans="1:10" ht="15">
      <c r="A9" s="9"/>
      <c r="B9" s="9"/>
      <c r="C9" s="29"/>
      <c r="D9" s="30"/>
      <c r="E9" s="31">
        <v>8.27</v>
      </c>
      <c r="F9" s="31">
        <f t="shared" si="0"/>
        <v>5.4582</v>
      </c>
      <c r="G9" s="29"/>
      <c r="H9" s="29"/>
      <c r="I9" s="29"/>
      <c r="J9" s="9"/>
    </row>
    <row r="10" spans="1:10" ht="32.25" customHeight="1">
      <c r="A10" s="10" t="s">
        <v>39</v>
      </c>
      <c r="B10" s="21"/>
      <c r="C10" s="29"/>
      <c r="D10" s="30"/>
      <c r="E10" s="31"/>
      <c r="F10" s="31"/>
      <c r="G10" s="29"/>
      <c r="H10" s="29"/>
      <c r="I10" s="29"/>
      <c r="J10" s="9"/>
    </row>
    <row r="11" spans="1:10" ht="32.25" customHeight="1" thickBot="1">
      <c r="A11" s="10" t="s">
        <v>40</v>
      </c>
      <c r="B11" s="21"/>
      <c r="C11" s="29"/>
      <c r="D11" s="30"/>
      <c r="E11" s="31"/>
      <c r="F11" s="31"/>
      <c r="G11" s="29"/>
      <c r="H11" s="29"/>
      <c r="I11" s="29"/>
      <c r="J11" s="9"/>
    </row>
    <row r="12" spans="1:10" ht="24.75" customHeight="1" thickBot="1">
      <c r="A12" s="17" t="s">
        <v>41</v>
      </c>
      <c r="B12" s="22" t="e">
        <f>B11/B10</f>
        <v>#DIV/0!</v>
      </c>
      <c r="C12" s="29"/>
      <c r="D12" s="30"/>
      <c r="E12" s="31"/>
      <c r="F12" s="31"/>
      <c r="G12" s="29"/>
      <c r="H12" s="29"/>
      <c r="I12" s="29"/>
      <c r="J12" s="9"/>
    </row>
    <row r="13" spans="1:10" ht="15">
      <c r="A13" s="9"/>
      <c r="B13" s="9"/>
      <c r="C13" s="29"/>
      <c r="D13" s="30"/>
      <c r="E13" s="31"/>
      <c r="F13" s="31"/>
      <c r="G13" s="29"/>
      <c r="H13" s="29"/>
      <c r="I13" s="29"/>
      <c r="J13" s="9"/>
    </row>
    <row r="14" spans="1:10" ht="15" customHeight="1">
      <c r="A14" s="10" t="s">
        <v>51</v>
      </c>
      <c r="B14" s="21">
        <v>0</v>
      </c>
      <c r="C14" s="29"/>
      <c r="D14" s="30"/>
      <c r="E14" s="31"/>
      <c r="F14" s="31"/>
      <c r="G14" s="29"/>
      <c r="H14" s="29"/>
      <c r="I14" s="29"/>
      <c r="J14" s="9"/>
    </row>
    <row r="15" spans="1:10" ht="15">
      <c r="A15" s="9"/>
      <c r="B15" s="9"/>
      <c r="C15" s="29"/>
      <c r="D15" s="30"/>
      <c r="E15" s="31"/>
      <c r="F15" s="31"/>
      <c r="G15" s="29"/>
      <c r="H15" s="29"/>
      <c r="I15" s="29"/>
      <c r="J15" s="9"/>
    </row>
    <row r="16" spans="1:10" ht="15">
      <c r="A16" s="9" t="s">
        <v>5</v>
      </c>
      <c r="B16" s="69"/>
      <c r="C16" s="34"/>
      <c r="D16" s="32"/>
      <c r="E16" s="29"/>
      <c r="F16" s="29"/>
      <c r="G16" s="29"/>
      <c r="H16" s="29"/>
      <c r="I16" s="29"/>
      <c r="J16" s="9"/>
    </row>
    <row r="17" spans="1:10" ht="15.75" thickBot="1">
      <c r="A17" s="9" t="s">
        <v>6</v>
      </c>
      <c r="B17" s="70"/>
      <c r="C17" s="35"/>
      <c r="D17" s="36"/>
      <c r="E17" s="37"/>
      <c r="F17" s="29"/>
      <c r="G17" s="29"/>
      <c r="H17" s="29"/>
      <c r="I17" s="29"/>
      <c r="J17" s="9"/>
    </row>
    <row r="18" spans="1:10" ht="15.75" thickBot="1">
      <c r="A18" s="18" t="s">
        <v>7</v>
      </c>
      <c r="B18" s="71">
        <f>IF(OR(B16="",B17=""),"",B16/B17)</f>
      </c>
      <c r="C18" s="38"/>
      <c r="D18" s="39"/>
      <c r="E18" s="40"/>
      <c r="F18" s="29"/>
      <c r="G18" s="29"/>
      <c r="H18" s="29"/>
      <c r="I18" s="29"/>
      <c r="J18" s="9"/>
    </row>
    <row r="19" spans="1:10" ht="15">
      <c r="A19" s="90">
        <f>IF(B18&lt;100%,"anomalie heures facturées&lt; heures réalisées","")</f>
      </c>
      <c r="B19" s="90"/>
      <c r="C19" s="41"/>
      <c r="D19" s="30"/>
      <c r="E19" s="29"/>
      <c r="F19" s="29"/>
      <c r="G19" s="29"/>
      <c r="H19" s="29"/>
      <c r="I19" s="29"/>
      <c r="J19" s="9"/>
    </row>
    <row r="20" spans="1:10" ht="15">
      <c r="A20" s="9" t="s">
        <v>44</v>
      </c>
      <c r="B20" s="72"/>
      <c r="C20" s="41"/>
      <c r="D20" s="30"/>
      <c r="E20" s="29"/>
      <c r="F20" s="29"/>
      <c r="G20" s="29"/>
      <c r="H20" s="29"/>
      <c r="I20" s="29"/>
      <c r="J20" s="9"/>
    </row>
    <row r="21" spans="1:10" ht="15.75" thickBot="1">
      <c r="A21" s="9" t="s">
        <v>22</v>
      </c>
      <c r="B21" s="73"/>
      <c r="C21" s="34"/>
      <c r="D21" s="32"/>
      <c r="E21" s="29"/>
      <c r="F21" s="29"/>
      <c r="G21" s="29"/>
      <c r="H21" s="29"/>
      <c r="I21" s="29"/>
      <c r="J21" s="9"/>
    </row>
    <row r="22" spans="1:10" ht="15.75" thickBot="1">
      <c r="A22" s="15" t="s">
        <v>8</v>
      </c>
      <c r="B22" s="74">
        <f>IF(OR(B17="",B21=""),"",B21/B17)</f>
      </c>
      <c r="C22" s="30"/>
      <c r="D22" s="30"/>
      <c r="E22" s="29"/>
      <c r="F22" s="29"/>
      <c r="G22" s="29"/>
      <c r="H22" s="29"/>
      <c r="I22" s="29"/>
      <c r="J22" s="9"/>
    </row>
    <row r="23" spans="1:10" ht="15.75" thickBot="1">
      <c r="A23" s="12"/>
      <c r="B23" s="75"/>
      <c r="C23" s="30"/>
      <c r="D23" s="30"/>
      <c r="E23" s="29"/>
      <c r="F23" s="29"/>
      <c r="G23" s="29"/>
      <c r="H23" s="29"/>
      <c r="I23" s="29"/>
      <c r="J23" s="9"/>
    </row>
    <row r="24" spans="1:10" ht="15">
      <c r="A24" s="13" t="s">
        <v>10</v>
      </c>
      <c r="B24" s="23"/>
      <c r="C24" s="29"/>
      <c r="D24" s="42"/>
      <c r="E24" s="29" t="s">
        <v>9</v>
      </c>
      <c r="F24" s="43">
        <f>IF(B24="Oui",1,0)</f>
        <v>0</v>
      </c>
      <c r="G24" s="29"/>
      <c r="H24" s="29"/>
      <c r="I24" s="29"/>
      <c r="J24" s="9"/>
    </row>
    <row r="25" spans="1:10" ht="15">
      <c r="A25" s="13" t="s">
        <v>26</v>
      </c>
      <c r="B25" s="23"/>
      <c r="C25" s="44"/>
      <c r="D25" s="42"/>
      <c r="E25" s="29" t="s">
        <v>11</v>
      </c>
      <c r="F25" s="45">
        <f>IF(B25="Oui",1,0)</f>
        <v>0</v>
      </c>
      <c r="G25" s="29"/>
      <c r="H25" s="29"/>
      <c r="I25" s="29"/>
      <c r="J25" s="9"/>
    </row>
    <row r="26" spans="1:10" ht="18.75" customHeight="1" thickBot="1">
      <c r="A26" s="14" t="s">
        <v>27</v>
      </c>
      <c r="B26" s="76" t="str">
        <f>+F26</f>
        <v>Non</v>
      </c>
      <c r="C26" s="46"/>
      <c r="D26" s="47" t="s">
        <v>12</v>
      </c>
      <c r="E26" s="29">
        <f>IF(AND(B25="Oui",B26="Oui"),"Oui",IF(OR(B25="",B26=""),"","Non"))</f>
      </c>
      <c r="F26" s="48" t="str">
        <f>IF((F24+F25)=2,"Oui","Non")</f>
        <v>Non</v>
      </c>
      <c r="G26" s="29"/>
      <c r="H26" s="29"/>
      <c r="I26" s="29"/>
      <c r="J26" s="9"/>
    </row>
    <row r="27" spans="1:10" ht="15.75" thickBot="1">
      <c r="A27" s="15" t="s">
        <v>13</v>
      </c>
      <c r="B27" s="77">
        <f>IF(AND(B18&lt;=107%,E26="Oui"),IF(B22&lt;=E4,B22,E4),IF(AND(B18&lt;=107%,E26="Non"),IF(B22&lt;=E5,B22,E5),IF(AND(107%&lt;B18,B18&lt;=117%,E26="Oui"),IF(B22&lt;=E6,B22,E6),IF(AND(107%&lt;B18,B18&lt;=117%,E26="Non"),IF(B22&lt;=E7,B22,E7),IF(AND(B18&gt;117%,E26="Oui"),IF(B22&lt;=E8,B22,E8),IF(AND(B18&gt;117%,E26="Non"),IF(B22&lt;=E9,B22,E9),""))))))</f>
      </c>
      <c r="C27" s="49"/>
      <c r="D27" s="30"/>
      <c r="E27" s="29"/>
      <c r="F27" s="29"/>
      <c r="G27" s="29"/>
      <c r="H27" s="29"/>
      <c r="I27" s="29"/>
      <c r="J27" s="9"/>
    </row>
    <row r="28" spans="1:10" ht="15">
      <c r="A28" s="9"/>
      <c r="B28" s="78"/>
      <c r="C28" s="29"/>
      <c r="D28" s="30"/>
      <c r="E28" s="29"/>
      <c r="F28" s="29"/>
      <c r="G28" s="29"/>
      <c r="H28" s="29"/>
      <c r="I28" s="29"/>
      <c r="J28" s="9"/>
    </row>
    <row r="29" spans="1:10" ht="75">
      <c r="A29" s="5" t="s">
        <v>23</v>
      </c>
      <c r="B29" s="79"/>
      <c r="C29" s="50"/>
      <c r="D29" s="30"/>
      <c r="E29" s="29"/>
      <c r="F29" s="29"/>
      <c r="G29" s="29"/>
      <c r="H29" s="29"/>
      <c r="I29" s="29"/>
      <c r="J29" s="9"/>
    </row>
    <row r="30" spans="1:10" ht="15">
      <c r="A30" s="9"/>
      <c r="B30" s="80"/>
      <c r="C30" s="29"/>
      <c r="D30" s="30"/>
      <c r="E30" s="29"/>
      <c r="F30" s="29"/>
      <c r="G30" s="29"/>
      <c r="H30" s="29"/>
      <c r="I30" s="29"/>
      <c r="J30" s="9"/>
    </row>
    <row r="31" spans="1:10" ht="15.75" thickBot="1">
      <c r="A31" s="61" t="s">
        <v>47</v>
      </c>
      <c r="B31" s="79"/>
      <c r="C31" s="29"/>
      <c r="D31" s="30"/>
      <c r="E31" s="29"/>
      <c r="F31" s="29"/>
      <c r="G31" s="29"/>
      <c r="H31" s="29"/>
      <c r="I31" s="29"/>
      <c r="J31" s="9"/>
    </row>
    <row r="32" spans="1:10" ht="15.75" thickBot="1">
      <c r="A32" s="63" t="s">
        <v>48</v>
      </c>
      <c r="B32" s="64">
        <f>B31*B5</f>
        <v>0</v>
      </c>
      <c r="C32" s="29"/>
      <c r="D32" s="30"/>
      <c r="E32" s="29"/>
      <c r="F32" s="29"/>
      <c r="G32" s="29"/>
      <c r="H32" s="29"/>
      <c r="I32" s="29"/>
      <c r="J32" s="9"/>
    </row>
    <row r="33" spans="1:10" ht="49.5" customHeight="1">
      <c r="A33" s="96" t="s">
        <v>52</v>
      </c>
      <c r="B33" s="96"/>
      <c r="C33" s="29"/>
      <c r="D33" s="30"/>
      <c r="E33" s="29"/>
      <c r="F33" s="29"/>
      <c r="G33" s="29"/>
      <c r="H33" s="29"/>
      <c r="I33" s="29"/>
      <c r="J33" s="9"/>
    </row>
    <row r="34" spans="1:10" ht="15">
      <c r="A34" s="9"/>
      <c r="B34" s="24"/>
      <c r="C34" s="29"/>
      <c r="D34" s="30"/>
      <c r="E34" s="29"/>
      <c r="F34" s="29"/>
      <c r="G34" s="29"/>
      <c r="H34" s="29"/>
      <c r="I34" s="29"/>
      <c r="J34" s="9"/>
    </row>
    <row r="35" spans="1:10" ht="15">
      <c r="A35" s="1" t="s">
        <v>31</v>
      </c>
      <c r="B35" s="24"/>
      <c r="C35" s="29"/>
      <c r="D35" s="30"/>
      <c r="E35" s="29"/>
      <c r="F35" s="29"/>
      <c r="G35" s="29"/>
      <c r="H35" s="29"/>
      <c r="I35" s="29"/>
      <c r="J35" s="9"/>
    </row>
    <row r="36" spans="1:10" ht="15.75" thickBot="1">
      <c r="A36" s="9"/>
      <c r="B36" s="24"/>
      <c r="C36" s="29"/>
      <c r="D36" s="30"/>
      <c r="E36" s="29"/>
      <c r="F36" s="29"/>
      <c r="G36" s="29"/>
      <c r="H36" s="29"/>
      <c r="I36" s="29"/>
      <c r="J36" s="9"/>
    </row>
    <row r="37" spans="1:10" ht="30.75" thickBot="1">
      <c r="A37" s="20" t="s">
        <v>24</v>
      </c>
      <c r="B37" s="81">
        <f>+IF(OR(B8="",B16=""),"",IF(B16&gt;B8,B8,B16))</f>
      </c>
      <c r="C37" s="51"/>
      <c r="D37" s="30"/>
      <c r="E37" s="29"/>
      <c r="F37" s="29"/>
      <c r="G37" s="29"/>
      <c r="H37" s="29"/>
      <c r="I37" s="29"/>
      <c r="J37" s="9"/>
    </row>
    <row r="38" spans="1:10" ht="15.75" thickBot="1">
      <c r="A38" s="4" t="s">
        <v>14</v>
      </c>
      <c r="B38" s="80"/>
      <c r="C38" s="52"/>
      <c r="D38" s="30"/>
      <c r="E38" s="29"/>
      <c r="F38" s="29"/>
      <c r="G38" s="29"/>
      <c r="H38" s="29"/>
      <c r="I38" s="29"/>
      <c r="J38" s="9"/>
    </row>
    <row r="39" spans="1:10" ht="15.75" thickBot="1">
      <c r="A39" s="4" t="s">
        <v>1</v>
      </c>
      <c r="B39" s="82" t="e">
        <f>+B27*66%</f>
        <v>#VALUE!</v>
      </c>
      <c r="C39" s="51"/>
      <c r="D39" s="30"/>
      <c r="E39" s="29"/>
      <c r="F39" s="29"/>
      <c r="G39" s="29"/>
      <c r="H39" s="29"/>
      <c r="I39" s="29"/>
      <c r="J39" s="9"/>
    </row>
    <row r="40" spans="1:10" ht="15.75" thickBot="1">
      <c r="A40" s="4" t="s">
        <v>15</v>
      </c>
      <c r="B40" s="80"/>
      <c r="C40" s="52"/>
      <c r="D40" s="30"/>
      <c r="E40" s="29"/>
      <c r="F40" s="29"/>
      <c r="G40" s="29"/>
      <c r="H40" s="29"/>
      <c r="I40" s="29"/>
      <c r="J40" s="9"/>
    </row>
    <row r="41" spans="1:10" ht="45.75" thickBot="1">
      <c r="A41" s="20" t="s">
        <v>25</v>
      </c>
      <c r="B41" s="89">
        <f>+(IF(OR(B29="",B37=""),"",IF(B37=B16,B29,IF(B37=B8,ROUND(((B8/B16)*B29),0)))))</f>
      </c>
      <c r="C41" s="51"/>
      <c r="D41" s="30"/>
      <c r="E41" s="29"/>
      <c r="F41" s="29"/>
      <c r="G41" s="29"/>
      <c r="H41" s="29"/>
      <c r="I41" s="29"/>
      <c r="J41" s="9"/>
    </row>
    <row r="42" spans="1:10" ht="15.75" thickBot="1">
      <c r="A42" s="4" t="s">
        <v>14</v>
      </c>
      <c r="B42" s="80"/>
      <c r="C42" s="29"/>
      <c r="D42" s="30"/>
      <c r="E42" s="29"/>
      <c r="F42" s="29"/>
      <c r="G42" s="29"/>
      <c r="H42" s="29"/>
      <c r="I42" s="29"/>
      <c r="J42" s="9"/>
    </row>
    <row r="43" spans="1:10" ht="15.75" thickBot="1">
      <c r="A43" s="4" t="s">
        <v>16</v>
      </c>
      <c r="B43" s="83">
        <f>B20</f>
        <v>0</v>
      </c>
      <c r="C43" s="53"/>
      <c r="D43" s="54" t="s">
        <v>17</v>
      </c>
      <c r="E43" s="29" t="e">
        <f>IF(OR(B16="",#REF!=""),"",ROUND(+((B16-#REF!)/B16),4))</f>
        <v>#REF!</v>
      </c>
      <c r="F43" s="29"/>
      <c r="G43" s="29"/>
      <c r="H43" s="29"/>
      <c r="I43" s="29"/>
      <c r="J43" s="9"/>
    </row>
    <row r="44" spans="1:10" ht="15.75" thickBot="1">
      <c r="A44" s="16" t="s">
        <v>18</v>
      </c>
      <c r="B44" s="80"/>
      <c r="C44" s="29"/>
      <c r="D44" s="30"/>
      <c r="E44" s="29"/>
      <c r="F44" s="29"/>
      <c r="G44" s="29"/>
      <c r="H44" s="29"/>
      <c r="I44" s="29"/>
      <c r="J44" s="9"/>
    </row>
    <row r="45" spans="1:10" ht="15.75" thickBot="1">
      <c r="A45" s="4" t="s">
        <v>19</v>
      </c>
      <c r="B45" s="84" t="e">
        <f>G45</f>
        <v>#VALUE!</v>
      </c>
      <c r="C45" s="55"/>
      <c r="D45" s="30"/>
      <c r="E45" s="29"/>
      <c r="F45" s="29"/>
      <c r="G45" s="56" t="e">
        <f>IF(OR(B37="",B39="",B41=""),"",(B37*B39-B41)*B43)</f>
        <v>#VALUE!</v>
      </c>
      <c r="H45" s="29"/>
      <c r="I45" s="29"/>
      <c r="J45" s="9"/>
    </row>
    <row r="46" spans="1:10" ht="15.75" thickBot="1">
      <c r="A46" s="16" t="s">
        <v>20</v>
      </c>
      <c r="B46" s="80"/>
      <c r="C46" s="29"/>
      <c r="D46" s="30"/>
      <c r="E46" s="29"/>
      <c r="F46" s="29"/>
      <c r="G46" s="29"/>
      <c r="H46" s="29"/>
      <c r="I46" s="29"/>
      <c r="J46" s="9"/>
    </row>
    <row r="47" spans="1:10" ht="15.75" thickBot="1">
      <c r="A47" s="4" t="s">
        <v>30</v>
      </c>
      <c r="B47" s="85" t="e">
        <f>ROUND(G47,2)</f>
        <v>#VALUE!</v>
      </c>
      <c r="C47" s="57"/>
      <c r="D47" s="30"/>
      <c r="E47" s="29"/>
      <c r="F47" s="29"/>
      <c r="G47" s="58" t="e">
        <f>IF(OR(B39="",B5=""),"",B5*B43*B39*6)</f>
        <v>#VALUE!</v>
      </c>
      <c r="H47" s="29"/>
      <c r="I47" s="29"/>
      <c r="J47" s="9"/>
    </row>
    <row r="48" spans="1:10" ht="15.75" thickBot="1">
      <c r="A48" s="16" t="s">
        <v>20</v>
      </c>
      <c r="B48" s="80"/>
      <c r="C48" s="29"/>
      <c r="D48" s="30"/>
      <c r="E48" s="29"/>
      <c r="F48" s="29"/>
      <c r="G48" s="29"/>
      <c r="H48" s="29"/>
      <c r="I48" s="29"/>
      <c r="J48" s="9"/>
    </row>
    <row r="49" spans="1:10" ht="15.75" thickBot="1">
      <c r="A49" s="4" t="s">
        <v>51</v>
      </c>
      <c r="B49" s="88" t="e">
        <f>B14*10*B5*B20*66%*B39</f>
        <v>#VALUE!</v>
      </c>
      <c r="C49" s="29"/>
      <c r="D49" s="30"/>
      <c r="E49" s="29"/>
      <c r="F49" s="29"/>
      <c r="G49" s="29"/>
      <c r="H49" s="29"/>
      <c r="I49" s="29"/>
      <c r="J49" s="9"/>
    </row>
    <row r="50" spans="1:10" ht="15.75" thickBot="1">
      <c r="A50" s="16" t="s">
        <v>18</v>
      </c>
      <c r="B50" s="80"/>
      <c r="C50" s="29"/>
      <c r="D50" s="30"/>
      <c r="E50" s="29"/>
      <c r="F50" s="29"/>
      <c r="G50" s="29"/>
      <c r="H50" s="29"/>
      <c r="I50" s="29"/>
      <c r="J50" s="9"/>
    </row>
    <row r="51" spans="1:10" ht="15.75" thickBot="1">
      <c r="A51" s="3" t="s">
        <v>21</v>
      </c>
      <c r="B51" s="86" t="e">
        <f>IF(OR(B45="",B47=""),"",+B45+B47)</f>
        <v>#VALUE!</v>
      </c>
      <c r="C51" s="55"/>
      <c r="D51" s="30"/>
      <c r="E51" s="29"/>
      <c r="F51" s="29"/>
      <c r="G51" s="29"/>
      <c r="H51" s="29"/>
      <c r="I51" s="29"/>
      <c r="J51" s="9"/>
    </row>
    <row r="52" spans="2:9" s="9" customFormat="1" ht="15.75" thickBot="1">
      <c r="B52" s="80"/>
      <c r="C52" s="29"/>
      <c r="D52" s="29"/>
      <c r="E52" s="29"/>
      <c r="F52" s="29"/>
      <c r="G52" s="29"/>
      <c r="H52" s="29"/>
      <c r="I52" s="29"/>
    </row>
    <row r="53" spans="1:9" s="9" customFormat="1" ht="15.75" thickBot="1">
      <c r="A53" s="3" t="s">
        <v>42</v>
      </c>
      <c r="B53" s="86" t="e">
        <f>IF(E53&gt;1.46,0,IF(AND(E53&gt;1.15,E53&lt;=1.46),300,IF(AND(E53&gt;0.87,E53&lt;=1.15),800,IF(E53&lt;=0.87,2100,0))))*B5</f>
        <v>#DIV/0!</v>
      </c>
      <c r="C53" s="29"/>
      <c r="D53" s="29" t="s">
        <v>33</v>
      </c>
      <c r="E53" s="59" t="e">
        <f>B29/B16</f>
        <v>#DIV/0!</v>
      </c>
      <c r="F53" s="59"/>
      <c r="G53" s="29"/>
      <c r="H53" s="29"/>
      <c r="I53" s="29"/>
    </row>
    <row r="54" spans="2:9" s="9" customFormat="1" ht="15.75" thickBot="1">
      <c r="B54" s="80"/>
      <c r="C54" s="29"/>
      <c r="D54" s="29"/>
      <c r="E54" s="29"/>
      <c r="F54" s="29"/>
      <c r="G54" s="29"/>
      <c r="H54" s="29"/>
      <c r="I54" s="29"/>
    </row>
    <row r="55" spans="1:9" s="9" customFormat="1" ht="15.75" thickBot="1">
      <c r="A55" s="3" t="s">
        <v>43</v>
      </c>
      <c r="B55" s="88" t="e">
        <f>F62*B5</f>
        <v>#DIV/0!</v>
      </c>
      <c r="C55" s="29"/>
      <c r="D55" s="29" t="s">
        <v>34</v>
      </c>
      <c r="E55" s="29"/>
      <c r="F55" s="29"/>
      <c r="G55" s="29"/>
      <c r="H55" s="29"/>
      <c r="I55" s="29"/>
    </row>
    <row r="56" spans="2:9" s="9" customFormat="1" ht="15.75" thickBot="1">
      <c r="B56" s="80"/>
      <c r="C56" s="29"/>
      <c r="D56" s="29"/>
      <c r="E56" s="29"/>
      <c r="F56" s="29"/>
      <c r="G56" s="29"/>
      <c r="H56" s="29"/>
      <c r="I56" s="29"/>
    </row>
    <row r="57" spans="1:9" s="9" customFormat="1" ht="15.75" thickBot="1">
      <c r="A57" s="62" t="s">
        <v>46</v>
      </c>
      <c r="B57" s="87">
        <f>B32</f>
        <v>0</v>
      </c>
      <c r="C57" s="29"/>
      <c r="D57" s="29"/>
      <c r="E57" s="29"/>
      <c r="F57" s="29"/>
      <c r="G57" s="29"/>
      <c r="H57" s="29"/>
      <c r="I57" s="29"/>
    </row>
    <row r="58" spans="2:9" s="9" customFormat="1" ht="15.75" thickBot="1">
      <c r="B58" s="24"/>
      <c r="C58" s="29"/>
      <c r="D58" s="29"/>
      <c r="E58" s="29"/>
      <c r="F58" s="29"/>
      <c r="G58" s="29"/>
      <c r="H58" s="29"/>
      <c r="I58" s="29"/>
    </row>
    <row r="59" spans="1:9" s="9" customFormat="1" ht="32.25" customHeight="1" thickBot="1">
      <c r="A59" s="19" t="s">
        <v>45</v>
      </c>
      <c r="B59" s="25" t="e">
        <f>+B51+B53+B55+B57</f>
        <v>#VALUE!</v>
      </c>
      <c r="C59" s="29"/>
      <c r="D59" s="93" t="s">
        <v>35</v>
      </c>
      <c r="E59" s="93"/>
      <c r="F59" s="7" t="e">
        <f>B21/B5</f>
        <v>#DIV/0!</v>
      </c>
      <c r="G59" s="29"/>
      <c r="H59" s="29"/>
      <c r="I59" s="29"/>
    </row>
    <row r="60" spans="1:9" s="9" customFormat="1" ht="31.5" customHeight="1">
      <c r="A60" s="95" t="e">
        <f>IF(B59&gt;(0.9*B21),"Attention le cumul des participations familiales et des aides de la CAF dépasse 90 % de votre budget de fonctionnement, merci de vous rapprocher de votre conseiller CAF","")</f>
        <v>#VALUE!</v>
      </c>
      <c r="B60" s="95"/>
      <c r="C60" s="29"/>
      <c r="D60" s="94" t="s">
        <v>36</v>
      </c>
      <c r="E60" s="94"/>
      <c r="F60" s="8" t="e">
        <f>IF(AND(B12&lt;5%,F59&gt;=17223),17223,IF(AND(B12&lt;5%,F59&lt;17223),F59,IF(AND(B12&gt;=5%,B12&lt;7.5%,F59&lt;(8611+(B12*172223))),F59,IF(AND(B12&gt;=5%,B12&lt;7.5%,F59&gt;(8611+(B12*172223))),8611+(B12*172223),IF(AND(B12&gt;=7.5%,F59&gt;=21528),21528,IF(AND(B12&gt;=7.5%,F59&lt;21528),F59))))))</f>
        <v>#DIV/0!</v>
      </c>
      <c r="G60" s="29"/>
      <c r="H60" s="29"/>
      <c r="I60" s="29"/>
    </row>
    <row r="61" spans="3:9" s="9" customFormat="1" ht="15">
      <c r="C61" s="29"/>
      <c r="D61" s="91" t="s">
        <v>37</v>
      </c>
      <c r="E61" s="91"/>
      <c r="F61" s="6" t="e">
        <f>IF(B12&gt;=7.5%,45%,IF(AND(B12&gt;=5%,B12&lt;7.5%),30%,IF(B12&lt;5%,15%)))</f>
        <v>#DIV/0!</v>
      </c>
      <c r="G61" s="29"/>
      <c r="H61" s="29"/>
      <c r="I61" s="29"/>
    </row>
    <row r="62" spans="3:9" s="9" customFormat="1" ht="15">
      <c r="C62" s="29"/>
      <c r="D62" s="92" t="s">
        <v>38</v>
      </c>
      <c r="E62" s="92"/>
      <c r="F62" s="8" t="e">
        <f>IF(((B12)*F60*F61)&gt;1399,1399,(B12)*F60*F61)</f>
        <v>#DIV/0!</v>
      </c>
      <c r="G62" s="29"/>
      <c r="H62" s="29"/>
      <c r="I62" s="29"/>
    </row>
    <row r="63" spans="3:9" s="9" customFormat="1" ht="15">
      <c r="C63" s="29"/>
      <c r="D63" s="29"/>
      <c r="E63" s="29"/>
      <c r="F63" s="29"/>
      <c r="G63" s="29"/>
      <c r="H63" s="29"/>
      <c r="I63" s="29"/>
    </row>
    <row r="64" spans="3:9" s="9" customFormat="1" ht="15">
      <c r="C64" s="29"/>
      <c r="D64" s="29"/>
      <c r="E64" s="29"/>
      <c r="F64" s="29"/>
      <c r="G64" s="29"/>
      <c r="H64" s="29"/>
      <c r="I64" s="29"/>
    </row>
    <row r="65" spans="3:9" s="9" customFormat="1" ht="15">
      <c r="C65" s="29"/>
      <c r="D65" s="29"/>
      <c r="E65" s="29"/>
      <c r="F65" s="29"/>
      <c r="G65" s="29"/>
      <c r="H65" s="29"/>
      <c r="I65" s="29"/>
    </row>
    <row r="66" spans="3:9" s="9" customFormat="1" ht="15">
      <c r="C66" s="29"/>
      <c r="D66" s="29"/>
      <c r="E66" s="29"/>
      <c r="F66" s="29"/>
      <c r="G66" s="29"/>
      <c r="H66" s="29"/>
      <c r="I66" s="29"/>
    </row>
    <row r="67" spans="3:9" s="9" customFormat="1" ht="15">
      <c r="C67" s="29"/>
      <c r="D67" s="29"/>
      <c r="E67" s="29"/>
      <c r="F67" s="29"/>
      <c r="G67" s="29"/>
      <c r="H67" s="29"/>
      <c r="I67" s="29"/>
    </row>
    <row r="68" spans="3:9" s="9" customFormat="1" ht="15">
      <c r="C68" s="29"/>
      <c r="D68" s="29"/>
      <c r="E68" s="29"/>
      <c r="F68" s="29"/>
      <c r="G68" s="29"/>
      <c r="H68" s="29"/>
      <c r="I68" s="29"/>
    </row>
    <row r="69" spans="3:9" s="9" customFormat="1" ht="15">
      <c r="C69" s="29"/>
      <c r="D69" s="29"/>
      <c r="E69" s="29"/>
      <c r="F69" s="29"/>
      <c r="G69" s="29"/>
      <c r="H69" s="29"/>
      <c r="I69" s="29"/>
    </row>
    <row r="70" spans="3:9" s="9" customFormat="1" ht="15">
      <c r="C70" s="29"/>
      <c r="D70" s="29"/>
      <c r="E70" s="29"/>
      <c r="F70" s="29"/>
      <c r="G70" s="29"/>
      <c r="H70" s="29"/>
      <c r="I70" s="29"/>
    </row>
    <row r="71" spans="3:9" s="9" customFormat="1" ht="15">
      <c r="C71" s="29"/>
      <c r="D71" s="29"/>
      <c r="E71" s="29"/>
      <c r="F71" s="29"/>
      <c r="G71" s="29"/>
      <c r="H71" s="29"/>
      <c r="I71" s="29"/>
    </row>
    <row r="72" spans="3:9" s="9" customFormat="1" ht="15">
      <c r="C72" s="29"/>
      <c r="D72" s="29"/>
      <c r="E72" s="29"/>
      <c r="F72" s="29"/>
      <c r="G72" s="29"/>
      <c r="H72" s="29"/>
      <c r="I72" s="29"/>
    </row>
    <row r="73" spans="3:9" s="9" customFormat="1" ht="15">
      <c r="C73" s="29"/>
      <c r="D73" s="29"/>
      <c r="E73" s="29"/>
      <c r="F73" s="29"/>
      <c r="G73" s="29"/>
      <c r="H73" s="29"/>
      <c r="I73" s="29"/>
    </row>
    <row r="74" spans="3:9" s="9" customFormat="1" ht="15">
      <c r="C74" s="29"/>
      <c r="D74" s="29"/>
      <c r="E74" s="29"/>
      <c r="F74" s="29"/>
      <c r="G74" s="29"/>
      <c r="H74" s="29"/>
      <c r="I74" s="29"/>
    </row>
    <row r="75" spans="3:9" s="9" customFormat="1" ht="15">
      <c r="C75" s="29"/>
      <c r="D75" s="29"/>
      <c r="E75" s="29"/>
      <c r="F75" s="29"/>
      <c r="G75" s="29"/>
      <c r="H75" s="29"/>
      <c r="I75" s="29"/>
    </row>
    <row r="76" spans="3:9" s="9" customFormat="1" ht="15">
      <c r="C76" s="29"/>
      <c r="D76" s="29"/>
      <c r="E76" s="29"/>
      <c r="F76" s="29"/>
      <c r="G76" s="29"/>
      <c r="H76" s="29"/>
      <c r="I76" s="29"/>
    </row>
    <row r="77" spans="3:9" s="9" customFormat="1" ht="15">
      <c r="C77" s="29"/>
      <c r="D77" s="29"/>
      <c r="E77" s="29"/>
      <c r="F77" s="29"/>
      <c r="G77" s="29"/>
      <c r="H77" s="29"/>
      <c r="I77" s="29"/>
    </row>
    <row r="78" spans="3:9" s="9" customFormat="1" ht="15">
      <c r="C78" s="29"/>
      <c r="D78" s="29"/>
      <c r="E78" s="29"/>
      <c r="F78" s="29"/>
      <c r="G78" s="29"/>
      <c r="H78" s="29"/>
      <c r="I78" s="29"/>
    </row>
    <row r="79" spans="3:9" s="9" customFormat="1" ht="15">
      <c r="C79" s="29"/>
      <c r="D79" s="29"/>
      <c r="E79" s="29"/>
      <c r="F79" s="29"/>
      <c r="G79" s="29"/>
      <c r="H79" s="29"/>
      <c r="I79" s="29"/>
    </row>
    <row r="80" spans="3:9" s="9" customFormat="1" ht="15">
      <c r="C80" s="29"/>
      <c r="D80" s="29"/>
      <c r="E80" s="29"/>
      <c r="F80" s="29"/>
      <c r="G80" s="29"/>
      <c r="H80" s="29"/>
      <c r="I80" s="29"/>
    </row>
    <row r="81" spans="3:9" s="9" customFormat="1" ht="15">
      <c r="C81" s="29"/>
      <c r="D81" s="29"/>
      <c r="E81" s="29"/>
      <c r="F81" s="29"/>
      <c r="G81" s="29"/>
      <c r="H81" s="29"/>
      <c r="I81" s="29"/>
    </row>
    <row r="82" spans="3:9" s="9" customFormat="1" ht="15">
      <c r="C82" s="29"/>
      <c r="D82" s="29"/>
      <c r="E82" s="29"/>
      <c r="F82" s="29"/>
      <c r="G82" s="29"/>
      <c r="H82" s="29"/>
      <c r="I82" s="29"/>
    </row>
    <row r="83" spans="3:9" s="9" customFormat="1" ht="15">
      <c r="C83" s="29"/>
      <c r="D83" s="29"/>
      <c r="E83" s="29"/>
      <c r="F83" s="29"/>
      <c r="G83" s="29"/>
      <c r="H83" s="29"/>
      <c r="I83" s="29"/>
    </row>
    <row r="84" spans="3:9" s="9" customFormat="1" ht="15">
      <c r="C84" s="29"/>
      <c r="D84" s="29"/>
      <c r="E84" s="29"/>
      <c r="F84" s="29"/>
      <c r="G84" s="29"/>
      <c r="H84" s="29"/>
      <c r="I84" s="29"/>
    </row>
    <row r="85" spans="3:9" s="9" customFormat="1" ht="15">
      <c r="C85" s="29"/>
      <c r="D85" s="29"/>
      <c r="E85" s="29"/>
      <c r="F85" s="29"/>
      <c r="G85" s="29"/>
      <c r="H85" s="29"/>
      <c r="I85" s="29"/>
    </row>
    <row r="86" spans="3:9" s="9" customFormat="1" ht="15">
      <c r="C86" s="29"/>
      <c r="D86" s="29"/>
      <c r="E86" s="29"/>
      <c r="F86" s="29"/>
      <c r="G86" s="29"/>
      <c r="H86" s="29"/>
      <c r="I86" s="29"/>
    </row>
    <row r="87" spans="3:9" s="9" customFormat="1" ht="15">
      <c r="C87" s="29"/>
      <c r="D87" s="29"/>
      <c r="E87" s="29"/>
      <c r="F87" s="29"/>
      <c r="G87" s="29"/>
      <c r="H87" s="29"/>
      <c r="I87" s="29"/>
    </row>
    <row r="88" spans="3:9" s="9" customFormat="1" ht="15">
      <c r="C88" s="29"/>
      <c r="D88" s="29"/>
      <c r="E88" s="29"/>
      <c r="F88" s="29"/>
      <c r="G88" s="29"/>
      <c r="H88" s="29"/>
      <c r="I88" s="29"/>
    </row>
    <row r="89" spans="3:9" s="9" customFormat="1" ht="15">
      <c r="C89" s="29"/>
      <c r="D89" s="29"/>
      <c r="E89" s="29"/>
      <c r="F89" s="29"/>
      <c r="G89" s="29"/>
      <c r="H89" s="29"/>
      <c r="I89" s="29"/>
    </row>
    <row r="90" spans="3:9" s="9" customFormat="1" ht="15">
      <c r="C90" s="29"/>
      <c r="D90" s="29"/>
      <c r="E90" s="29"/>
      <c r="F90" s="29"/>
      <c r="G90" s="29"/>
      <c r="H90" s="29"/>
      <c r="I90" s="29"/>
    </row>
    <row r="91" spans="3:9" s="9" customFormat="1" ht="15">
      <c r="C91" s="29"/>
      <c r="D91" s="29"/>
      <c r="E91" s="29"/>
      <c r="F91" s="29"/>
      <c r="G91" s="29"/>
      <c r="H91" s="29"/>
      <c r="I91" s="29"/>
    </row>
    <row r="92" spans="3:9" s="9" customFormat="1" ht="15">
      <c r="C92" s="29"/>
      <c r="D92" s="29"/>
      <c r="E92" s="29"/>
      <c r="F92" s="29"/>
      <c r="G92" s="29"/>
      <c r="H92" s="29"/>
      <c r="I92" s="29"/>
    </row>
    <row r="93" spans="3:9" s="9" customFormat="1" ht="15">
      <c r="C93" s="29"/>
      <c r="D93" s="29"/>
      <c r="E93" s="29"/>
      <c r="F93" s="29"/>
      <c r="G93" s="29"/>
      <c r="H93" s="29"/>
      <c r="I93" s="29"/>
    </row>
    <row r="94" spans="3:9" s="9" customFormat="1" ht="15">
      <c r="C94" s="29"/>
      <c r="D94" s="29"/>
      <c r="E94" s="29"/>
      <c r="F94" s="29"/>
      <c r="G94" s="29"/>
      <c r="H94" s="29"/>
      <c r="I94" s="29"/>
    </row>
    <row r="95" spans="3:9" s="9" customFormat="1" ht="15">
      <c r="C95" s="29"/>
      <c r="D95" s="29"/>
      <c r="E95" s="29"/>
      <c r="F95" s="29"/>
      <c r="G95" s="29"/>
      <c r="H95" s="29"/>
      <c r="I95" s="29"/>
    </row>
    <row r="96" spans="3:9" s="9" customFormat="1" ht="15">
      <c r="C96" s="29"/>
      <c r="D96" s="29"/>
      <c r="E96" s="29"/>
      <c r="F96" s="29"/>
      <c r="G96" s="29"/>
      <c r="H96" s="29"/>
      <c r="I96" s="29"/>
    </row>
    <row r="97" spans="3:9" s="9" customFormat="1" ht="15">
      <c r="C97" s="29"/>
      <c r="D97" s="29"/>
      <c r="E97" s="29"/>
      <c r="F97" s="29"/>
      <c r="G97" s="29"/>
      <c r="H97" s="29"/>
      <c r="I97" s="29"/>
    </row>
    <row r="98" spans="3:9" s="9" customFormat="1" ht="15">
      <c r="C98" s="29"/>
      <c r="D98" s="29"/>
      <c r="E98" s="29"/>
      <c r="F98" s="29"/>
      <c r="G98" s="29"/>
      <c r="H98" s="29"/>
      <c r="I98" s="29"/>
    </row>
    <row r="99" spans="3:9" s="9" customFormat="1" ht="15">
      <c r="C99" s="29"/>
      <c r="D99" s="29"/>
      <c r="E99" s="29"/>
      <c r="F99" s="29"/>
      <c r="G99" s="29"/>
      <c r="H99" s="29"/>
      <c r="I99" s="29"/>
    </row>
    <row r="100" spans="3:9" s="9" customFormat="1" ht="15">
      <c r="C100" s="29"/>
      <c r="D100" s="29"/>
      <c r="E100" s="29"/>
      <c r="F100" s="29"/>
      <c r="G100" s="29"/>
      <c r="H100" s="29"/>
      <c r="I100" s="29"/>
    </row>
    <row r="101" spans="3:9" s="9" customFormat="1" ht="15">
      <c r="C101" s="29"/>
      <c r="D101" s="29"/>
      <c r="E101" s="29"/>
      <c r="F101" s="29"/>
      <c r="G101" s="29"/>
      <c r="H101" s="29"/>
      <c r="I101" s="29"/>
    </row>
    <row r="102" spans="3:9" s="9" customFormat="1" ht="15">
      <c r="C102" s="29"/>
      <c r="D102" s="29"/>
      <c r="E102" s="29"/>
      <c r="F102" s="29"/>
      <c r="G102" s="29"/>
      <c r="H102" s="29"/>
      <c r="I102" s="29"/>
    </row>
    <row r="103" spans="3:9" s="9" customFormat="1" ht="15">
      <c r="C103" s="29"/>
      <c r="D103" s="29"/>
      <c r="E103" s="29"/>
      <c r="F103" s="29"/>
      <c r="G103" s="29"/>
      <c r="H103" s="29"/>
      <c r="I103" s="29"/>
    </row>
    <row r="104" spans="3:9" s="9" customFormat="1" ht="15">
      <c r="C104" s="29"/>
      <c r="D104" s="29"/>
      <c r="E104" s="29"/>
      <c r="F104" s="29"/>
      <c r="G104" s="29"/>
      <c r="H104" s="29"/>
      <c r="I104" s="29"/>
    </row>
    <row r="105" spans="3:9" s="9" customFormat="1" ht="15">
      <c r="C105" s="29"/>
      <c r="D105" s="29"/>
      <c r="E105" s="29"/>
      <c r="F105" s="29"/>
      <c r="G105" s="29"/>
      <c r="H105" s="29"/>
      <c r="I105" s="29"/>
    </row>
    <row r="106" spans="3:9" s="9" customFormat="1" ht="15">
      <c r="C106" s="29"/>
      <c r="D106" s="29"/>
      <c r="E106" s="29"/>
      <c r="F106" s="29"/>
      <c r="G106" s="29"/>
      <c r="H106" s="29"/>
      <c r="I106" s="29"/>
    </row>
    <row r="107" spans="3:9" s="9" customFormat="1" ht="15">
      <c r="C107" s="29"/>
      <c r="D107" s="29"/>
      <c r="E107" s="29"/>
      <c r="F107" s="29"/>
      <c r="G107" s="29"/>
      <c r="H107" s="29"/>
      <c r="I107" s="29"/>
    </row>
    <row r="108" spans="3:9" s="9" customFormat="1" ht="15">
      <c r="C108" s="29"/>
      <c r="D108" s="29"/>
      <c r="E108" s="29"/>
      <c r="F108" s="29"/>
      <c r="G108" s="29"/>
      <c r="H108" s="29"/>
      <c r="I108" s="29"/>
    </row>
    <row r="109" spans="3:9" s="9" customFormat="1" ht="15">
      <c r="C109" s="29"/>
      <c r="D109" s="29"/>
      <c r="E109" s="29"/>
      <c r="F109" s="29"/>
      <c r="G109" s="29"/>
      <c r="H109" s="29"/>
      <c r="I109" s="29"/>
    </row>
    <row r="110" spans="3:9" s="9" customFormat="1" ht="15">
      <c r="C110" s="29"/>
      <c r="D110" s="29"/>
      <c r="E110" s="29"/>
      <c r="F110" s="29"/>
      <c r="G110" s="29"/>
      <c r="H110" s="29"/>
      <c r="I110" s="29"/>
    </row>
    <row r="111" spans="3:9" s="9" customFormat="1" ht="15">
      <c r="C111" s="29"/>
      <c r="D111" s="29"/>
      <c r="E111" s="29"/>
      <c r="F111" s="29"/>
      <c r="G111" s="29"/>
      <c r="H111" s="29"/>
      <c r="I111" s="29"/>
    </row>
    <row r="112" spans="3:9" s="9" customFormat="1" ht="15">
      <c r="C112" s="29"/>
      <c r="D112" s="29"/>
      <c r="E112" s="29"/>
      <c r="F112" s="29"/>
      <c r="G112" s="29"/>
      <c r="H112" s="29"/>
      <c r="I112" s="29"/>
    </row>
    <row r="113" spans="3:9" s="9" customFormat="1" ht="15">
      <c r="C113" s="29"/>
      <c r="D113" s="29"/>
      <c r="E113" s="29"/>
      <c r="F113" s="29"/>
      <c r="G113" s="29"/>
      <c r="H113" s="29"/>
      <c r="I113" s="29"/>
    </row>
    <row r="114" spans="3:9" s="9" customFormat="1" ht="15">
      <c r="C114" s="29"/>
      <c r="D114" s="29"/>
      <c r="E114" s="29"/>
      <c r="F114" s="29"/>
      <c r="G114" s="29"/>
      <c r="H114" s="29"/>
      <c r="I114" s="29"/>
    </row>
    <row r="115" spans="3:9" s="9" customFormat="1" ht="15">
      <c r="C115" s="29"/>
      <c r="D115" s="29"/>
      <c r="E115" s="29"/>
      <c r="F115" s="29"/>
      <c r="G115" s="29"/>
      <c r="H115" s="29"/>
      <c r="I115" s="29"/>
    </row>
    <row r="116" spans="3:9" s="9" customFormat="1" ht="15">
      <c r="C116" s="29"/>
      <c r="D116" s="29"/>
      <c r="E116" s="29"/>
      <c r="F116" s="29"/>
      <c r="G116" s="29"/>
      <c r="H116" s="29"/>
      <c r="I116" s="29"/>
    </row>
    <row r="117" spans="3:9" s="9" customFormat="1" ht="15">
      <c r="C117" s="29"/>
      <c r="D117" s="29"/>
      <c r="E117" s="29"/>
      <c r="F117" s="29"/>
      <c r="G117" s="29"/>
      <c r="H117" s="29"/>
      <c r="I117" s="29"/>
    </row>
    <row r="118" spans="3:9" s="9" customFormat="1" ht="15">
      <c r="C118" s="29"/>
      <c r="D118" s="29"/>
      <c r="E118" s="29"/>
      <c r="F118" s="29"/>
      <c r="G118" s="29"/>
      <c r="H118" s="29"/>
      <c r="I118" s="29"/>
    </row>
    <row r="119" spans="3:9" s="9" customFormat="1" ht="15">
      <c r="C119" s="29"/>
      <c r="D119" s="29"/>
      <c r="E119" s="29"/>
      <c r="F119" s="29"/>
      <c r="G119" s="29"/>
      <c r="H119" s="29"/>
      <c r="I119" s="29"/>
    </row>
    <row r="120" spans="3:9" s="9" customFormat="1" ht="15">
      <c r="C120" s="29"/>
      <c r="D120" s="29"/>
      <c r="E120" s="29"/>
      <c r="F120" s="29"/>
      <c r="G120" s="29"/>
      <c r="H120" s="29"/>
      <c r="I120" s="29"/>
    </row>
    <row r="121" spans="3:9" s="9" customFormat="1" ht="15">
      <c r="C121" s="29"/>
      <c r="D121" s="29"/>
      <c r="E121" s="29"/>
      <c r="F121" s="29"/>
      <c r="G121" s="29"/>
      <c r="H121" s="29"/>
      <c r="I121" s="29"/>
    </row>
    <row r="122" spans="3:9" s="9" customFormat="1" ht="15">
      <c r="C122" s="29"/>
      <c r="D122" s="29"/>
      <c r="E122" s="29"/>
      <c r="F122" s="29"/>
      <c r="G122" s="29"/>
      <c r="H122" s="29"/>
      <c r="I122" s="29"/>
    </row>
    <row r="123" spans="3:9" s="9" customFormat="1" ht="15">
      <c r="C123" s="29"/>
      <c r="D123" s="29"/>
      <c r="E123" s="29"/>
      <c r="F123" s="29"/>
      <c r="G123" s="29"/>
      <c r="H123" s="29"/>
      <c r="I123" s="29"/>
    </row>
    <row r="124" spans="3:9" s="9" customFormat="1" ht="15">
      <c r="C124" s="29"/>
      <c r="D124" s="29"/>
      <c r="E124" s="29"/>
      <c r="F124" s="29"/>
      <c r="G124" s="29"/>
      <c r="H124" s="29"/>
      <c r="I124" s="29"/>
    </row>
    <row r="125" spans="3:9" s="9" customFormat="1" ht="15">
      <c r="C125" s="29"/>
      <c r="D125" s="29"/>
      <c r="E125" s="29"/>
      <c r="F125" s="29"/>
      <c r="G125" s="29"/>
      <c r="H125" s="29"/>
      <c r="I125" s="29"/>
    </row>
    <row r="126" spans="3:9" s="9" customFormat="1" ht="15">
      <c r="C126" s="29"/>
      <c r="D126" s="29"/>
      <c r="E126" s="29"/>
      <c r="F126" s="29"/>
      <c r="G126" s="29"/>
      <c r="H126" s="29"/>
      <c r="I126" s="29"/>
    </row>
    <row r="127" spans="3:9" s="9" customFormat="1" ht="15">
      <c r="C127" s="29"/>
      <c r="D127" s="29"/>
      <c r="E127" s="29"/>
      <c r="F127" s="29"/>
      <c r="G127" s="29"/>
      <c r="H127" s="29"/>
      <c r="I127" s="29"/>
    </row>
    <row r="128" spans="3:9" s="9" customFormat="1" ht="15">
      <c r="C128" s="29"/>
      <c r="D128" s="29"/>
      <c r="E128" s="29"/>
      <c r="F128" s="29"/>
      <c r="G128" s="29"/>
      <c r="H128" s="29"/>
      <c r="I128" s="29"/>
    </row>
    <row r="129" spans="3:9" s="9" customFormat="1" ht="15">
      <c r="C129" s="29"/>
      <c r="D129" s="29"/>
      <c r="E129" s="29"/>
      <c r="F129" s="29"/>
      <c r="G129" s="29"/>
      <c r="H129" s="29"/>
      <c r="I129" s="29"/>
    </row>
    <row r="130" spans="3:9" s="9" customFormat="1" ht="15">
      <c r="C130" s="29"/>
      <c r="D130" s="29"/>
      <c r="E130" s="29"/>
      <c r="F130" s="29"/>
      <c r="G130" s="29"/>
      <c r="H130" s="29"/>
      <c r="I130" s="29"/>
    </row>
    <row r="131" spans="3:9" s="9" customFormat="1" ht="15">
      <c r="C131" s="29"/>
      <c r="D131" s="29"/>
      <c r="E131" s="29"/>
      <c r="F131" s="29"/>
      <c r="G131" s="29"/>
      <c r="H131" s="29"/>
      <c r="I131" s="29"/>
    </row>
    <row r="132" spans="3:9" s="9" customFormat="1" ht="15">
      <c r="C132" s="29"/>
      <c r="D132" s="29"/>
      <c r="E132" s="29"/>
      <c r="F132" s="29"/>
      <c r="G132" s="29"/>
      <c r="H132" s="29"/>
      <c r="I132" s="29"/>
    </row>
    <row r="133" spans="3:9" s="9" customFormat="1" ht="15">
      <c r="C133" s="29"/>
      <c r="D133" s="29"/>
      <c r="E133" s="29"/>
      <c r="F133" s="29"/>
      <c r="G133" s="29"/>
      <c r="H133" s="29"/>
      <c r="I133" s="29"/>
    </row>
    <row r="134" spans="3:9" s="9" customFormat="1" ht="15">
      <c r="C134" s="29"/>
      <c r="D134" s="29"/>
      <c r="E134" s="29"/>
      <c r="F134" s="29"/>
      <c r="G134" s="29"/>
      <c r="H134" s="29"/>
      <c r="I134" s="29"/>
    </row>
    <row r="135" spans="3:9" s="9" customFormat="1" ht="15">
      <c r="C135" s="29"/>
      <c r="D135" s="29"/>
      <c r="E135" s="29"/>
      <c r="F135" s="29"/>
      <c r="G135" s="29"/>
      <c r="H135" s="29"/>
      <c r="I135" s="29"/>
    </row>
    <row r="136" spans="3:9" s="9" customFormat="1" ht="15">
      <c r="C136" s="29"/>
      <c r="D136" s="29"/>
      <c r="E136" s="29"/>
      <c r="F136" s="29"/>
      <c r="G136" s="29"/>
      <c r="H136" s="29"/>
      <c r="I136" s="29"/>
    </row>
    <row r="137" spans="3:9" s="9" customFormat="1" ht="15">
      <c r="C137" s="29"/>
      <c r="D137" s="29"/>
      <c r="E137" s="29"/>
      <c r="F137" s="29"/>
      <c r="G137" s="29"/>
      <c r="H137" s="29"/>
      <c r="I137" s="29"/>
    </row>
    <row r="138" spans="3:9" s="9" customFormat="1" ht="15">
      <c r="C138" s="29"/>
      <c r="D138" s="29"/>
      <c r="E138" s="29"/>
      <c r="F138" s="29"/>
      <c r="G138" s="29"/>
      <c r="H138" s="29"/>
      <c r="I138" s="29"/>
    </row>
    <row r="139" spans="3:9" s="9" customFormat="1" ht="15">
      <c r="C139" s="29"/>
      <c r="D139" s="29"/>
      <c r="E139" s="29"/>
      <c r="F139" s="29"/>
      <c r="G139" s="29"/>
      <c r="H139" s="29"/>
      <c r="I139" s="29"/>
    </row>
    <row r="140" spans="3:9" s="9" customFormat="1" ht="15">
      <c r="C140" s="29"/>
      <c r="D140" s="29"/>
      <c r="E140" s="29"/>
      <c r="F140" s="29"/>
      <c r="G140" s="29"/>
      <c r="H140" s="29"/>
      <c r="I140" s="29"/>
    </row>
    <row r="141" spans="3:9" s="9" customFormat="1" ht="15">
      <c r="C141" s="29"/>
      <c r="D141" s="29"/>
      <c r="E141" s="29"/>
      <c r="F141" s="29"/>
      <c r="G141" s="29"/>
      <c r="H141" s="29"/>
      <c r="I141" s="29"/>
    </row>
    <row r="142" spans="3:9" s="9" customFormat="1" ht="15">
      <c r="C142" s="29"/>
      <c r="D142" s="29"/>
      <c r="E142" s="29"/>
      <c r="F142" s="29"/>
      <c r="G142" s="29"/>
      <c r="H142" s="29"/>
      <c r="I142" s="29"/>
    </row>
    <row r="143" spans="3:9" s="9" customFormat="1" ht="15">
      <c r="C143" s="29"/>
      <c r="D143" s="29"/>
      <c r="E143" s="29"/>
      <c r="F143" s="29"/>
      <c r="G143" s="29"/>
      <c r="H143" s="29"/>
      <c r="I143" s="29"/>
    </row>
    <row r="144" spans="3:9" s="9" customFormat="1" ht="15">
      <c r="C144" s="29"/>
      <c r="D144" s="29"/>
      <c r="E144" s="29"/>
      <c r="F144" s="29"/>
      <c r="G144" s="29"/>
      <c r="H144" s="29"/>
      <c r="I144" s="29"/>
    </row>
    <row r="145" spans="3:9" s="9" customFormat="1" ht="15">
      <c r="C145" s="29"/>
      <c r="D145" s="29"/>
      <c r="E145" s="29"/>
      <c r="F145" s="29"/>
      <c r="G145" s="29"/>
      <c r="H145" s="29"/>
      <c r="I145" s="29"/>
    </row>
    <row r="146" spans="3:9" s="9" customFormat="1" ht="15">
      <c r="C146" s="29"/>
      <c r="D146" s="29"/>
      <c r="E146" s="29"/>
      <c r="F146" s="29"/>
      <c r="G146" s="29"/>
      <c r="H146" s="29"/>
      <c r="I146" s="29"/>
    </row>
    <row r="147" spans="3:9" s="9" customFormat="1" ht="15">
      <c r="C147" s="29"/>
      <c r="D147" s="29"/>
      <c r="E147" s="29"/>
      <c r="F147" s="29"/>
      <c r="G147" s="29"/>
      <c r="H147" s="29"/>
      <c r="I147" s="29"/>
    </row>
    <row r="148" spans="3:9" s="9" customFormat="1" ht="15">
      <c r="C148" s="29"/>
      <c r="D148" s="29"/>
      <c r="E148" s="29"/>
      <c r="F148" s="29"/>
      <c r="G148" s="29"/>
      <c r="H148" s="29"/>
      <c r="I148" s="29"/>
    </row>
    <row r="149" spans="3:9" s="9" customFormat="1" ht="15">
      <c r="C149" s="29"/>
      <c r="D149" s="29"/>
      <c r="E149" s="29"/>
      <c r="F149" s="29"/>
      <c r="G149" s="29"/>
      <c r="H149" s="29"/>
      <c r="I149" s="29"/>
    </row>
    <row r="150" spans="3:9" s="9" customFormat="1" ht="15">
      <c r="C150" s="29"/>
      <c r="D150" s="29"/>
      <c r="E150" s="29"/>
      <c r="F150" s="29"/>
      <c r="G150" s="29"/>
      <c r="H150" s="29"/>
      <c r="I150" s="29"/>
    </row>
    <row r="151" spans="3:9" s="9" customFormat="1" ht="15">
      <c r="C151" s="29"/>
      <c r="D151" s="29"/>
      <c r="E151" s="29"/>
      <c r="F151" s="29"/>
      <c r="G151" s="29"/>
      <c r="H151" s="29"/>
      <c r="I151" s="29"/>
    </row>
    <row r="152" spans="3:9" s="9" customFormat="1" ht="15">
      <c r="C152" s="29"/>
      <c r="D152" s="29"/>
      <c r="E152" s="29"/>
      <c r="F152" s="29"/>
      <c r="G152" s="29"/>
      <c r="H152" s="29"/>
      <c r="I152" s="29"/>
    </row>
    <row r="153" spans="3:9" s="9" customFormat="1" ht="15">
      <c r="C153" s="29"/>
      <c r="D153" s="29"/>
      <c r="E153" s="29"/>
      <c r="F153" s="29"/>
      <c r="G153" s="29"/>
      <c r="H153" s="29"/>
      <c r="I153" s="29"/>
    </row>
    <row r="154" spans="3:9" s="9" customFormat="1" ht="15">
      <c r="C154" s="29"/>
      <c r="D154" s="29"/>
      <c r="E154" s="29"/>
      <c r="F154" s="29"/>
      <c r="G154" s="29"/>
      <c r="H154" s="29"/>
      <c r="I154" s="29"/>
    </row>
    <row r="155" spans="3:9" s="9" customFormat="1" ht="15">
      <c r="C155" s="29"/>
      <c r="D155" s="29"/>
      <c r="E155" s="29"/>
      <c r="F155" s="29"/>
      <c r="G155" s="29"/>
      <c r="H155" s="29"/>
      <c r="I155" s="29"/>
    </row>
    <row r="156" spans="3:9" s="9" customFormat="1" ht="15">
      <c r="C156" s="29"/>
      <c r="D156" s="29"/>
      <c r="E156" s="29"/>
      <c r="F156" s="29"/>
      <c r="G156" s="29"/>
      <c r="H156" s="29"/>
      <c r="I156" s="29"/>
    </row>
    <row r="157" spans="3:9" s="9" customFormat="1" ht="15">
      <c r="C157" s="29"/>
      <c r="D157" s="29"/>
      <c r="E157" s="29"/>
      <c r="F157" s="29"/>
      <c r="G157" s="29"/>
      <c r="H157" s="29"/>
      <c r="I157" s="29"/>
    </row>
    <row r="158" spans="3:9" s="9" customFormat="1" ht="15">
      <c r="C158" s="29"/>
      <c r="D158" s="29"/>
      <c r="E158" s="29"/>
      <c r="F158" s="29"/>
      <c r="G158" s="29"/>
      <c r="H158" s="29"/>
      <c r="I158" s="29"/>
    </row>
    <row r="159" spans="3:9" s="9" customFormat="1" ht="15">
      <c r="C159" s="29"/>
      <c r="D159" s="29"/>
      <c r="E159" s="29"/>
      <c r="F159" s="29"/>
      <c r="G159" s="29"/>
      <c r="H159" s="29"/>
      <c r="I159" s="29"/>
    </row>
    <row r="160" spans="3:9" s="9" customFormat="1" ht="15">
      <c r="C160" s="29"/>
      <c r="D160" s="29"/>
      <c r="E160" s="29"/>
      <c r="F160" s="29"/>
      <c r="G160" s="29"/>
      <c r="H160" s="29"/>
      <c r="I160" s="29"/>
    </row>
    <row r="161" spans="3:9" s="9" customFormat="1" ht="15">
      <c r="C161" s="29"/>
      <c r="D161" s="29"/>
      <c r="E161" s="29"/>
      <c r="F161" s="29"/>
      <c r="G161" s="29"/>
      <c r="H161" s="29"/>
      <c r="I161" s="29"/>
    </row>
    <row r="162" spans="3:9" s="9" customFormat="1" ht="15">
      <c r="C162" s="29"/>
      <c r="D162" s="29"/>
      <c r="E162" s="29"/>
      <c r="F162" s="29"/>
      <c r="G162" s="29"/>
      <c r="H162" s="29"/>
      <c r="I162" s="29"/>
    </row>
    <row r="163" spans="3:9" s="9" customFormat="1" ht="15">
      <c r="C163" s="29"/>
      <c r="D163" s="29"/>
      <c r="E163" s="29"/>
      <c r="F163" s="29"/>
      <c r="G163" s="29"/>
      <c r="H163" s="29"/>
      <c r="I163" s="29"/>
    </row>
    <row r="164" spans="3:9" s="9" customFormat="1" ht="15">
      <c r="C164" s="29"/>
      <c r="D164" s="29"/>
      <c r="E164" s="29"/>
      <c r="F164" s="29"/>
      <c r="G164" s="29"/>
      <c r="H164" s="29"/>
      <c r="I164" s="29"/>
    </row>
    <row r="165" spans="3:9" s="9" customFormat="1" ht="15">
      <c r="C165" s="29"/>
      <c r="D165" s="29"/>
      <c r="E165" s="29"/>
      <c r="F165" s="29"/>
      <c r="G165" s="29"/>
      <c r="H165" s="29"/>
      <c r="I165" s="29"/>
    </row>
    <row r="166" spans="3:9" s="9" customFormat="1" ht="15">
      <c r="C166" s="29"/>
      <c r="D166" s="29"/>
      <c r="E166" s="29"/>
      <c r="F166" s="29"/>
      <c r="G166" s="29"/>
      <c r="H166" s="29"/>
      <c r="I166" s="29"/>
    </row>
    <row r="167" spans="3:9" s="9" customFormat="1" ht="15">
      <c r="C167" s="29"/>
      <c r="D167" s="29"/>
      <c r="E167" s="29"/>
      <c r="F167" s="29"/>
      <c r="G167" s="29"/>
      <c r="H167" s="29"/>
      <c r="I167" s="29"/>
    </row>
    <row r="168" spans="3:9" s="9" customFormat="1" ht="15">
      <c r="C168" s="29"/>
      <c r="D168" s="29"/>
      <c r="E168" s="29"/>
      <c r="F168" s="29"/>
      <c r="G168" s="29"/>
      <c r="H168" s="29"/>
      <c r="I168" s="29"/>
    </row>
    <row r="169" spans="3:9" s="9" customFormat="1" ht="15">
      <c r="C169" s="29"/>
      <c r="D169" s="29"/>
      <c r="E169" s="29"/>
      <c r="F169" s="29"/>
      <c r="G169" s="29"/>
      <c r="H169" s="29"/>
      <c r="I169" s="29"/>
    </row>
    <row r="170" spans="3:9" s="9" customFormat="1" ht="15">
      <c r="C170" s="29"/>
      <c r="D170" s="29"/>
      <c r="E170" s="29"/>
      <c r="F170" s="29"/>
      <c r="G170" s="29"/>
      <c r="H170" s="29"/>
      <c r="I170" s="29"/>
    </row>
    <row r="171" spans="3:9" s="9" customFormat="1" ht="15">
      <c r="C171" s="29"/>
      <c r="D171" s="29"/>
      <c r="E171" s="29"/>
      <c r="F171" s="29"/>
      <c r="G171" s="29"/>
      <c r="H171" s="29"/>
      <c r="I171" s="29"/>
    </row>
    <row r="172" spans="3:9" s="9" customFormat="1" ht="15">
      <c r="C172" s="29"/>
      <c r="D172" s="29"/>
      <c r="E172" s="29"/>
      <c r="F172" s="29"/>
      <c r="G172" s="29"/>
      <c r="H172" s="29"/>
      <c r="I172" s="29"/>
    </row>
    <row r="173" spans="3:9" s="9" customFormat="1" ht="15">
      <c r="C173" s="29"/>
      <c r="D173" s="29"/>
      <c r="E173" s="29"/>
      <c r="F173" s="29"/>
      <c r="G173" s="29"/>
      <c r="H173" s="29"/>
      <c r="I173" s="29"/>
    </row>
    <row r="174" spans="3:9" s="9" customFormat="1" ht="15">
      <c r="C174" s="29"/>
      <c r="D174" s="29"/>
      <c r="E174" s="29"/>
      <c r="F174" s="29"/>
      <c r="G174" s="29"/>
      <c r="H174" s="29"/>
      <c r="I174" s="29"/>
    </row>
    <row r="175" spans="3:9" s="9" customFormat="1" ht="15">
      <c r="C175" s="29"/>
      <c r="D175" s="29"/>
      <c r="E175" s="29"/>
      <c r="F175" s="29"/>
      <c r="G175" s="29"/>
      <c r="H175" s="29"/>
      <c r="I175" s="29"/>
    </row>
    <row r="176" spans="3:9" s="9" customFormat="1" ht="15">
      <c r="C176" s="29"/>
      <c r="D176" s="29"/>
      <c r="E176" s="29"/>
      <c r="F176" s="29"/>
      <c r="G176" s="29"/>
      <c r="H176" s="29"/>
      <c r="I176" s="29"/>
    </row>
    <row r="177" spans="3:9" s="9" customFormat="1" ht="15">
      <c r="C177" s="29"/>
      <c r="D177" s="29"/>
      <c r="E177" s="29"/>
      <c r="F177" s="29"/>
      <c r="G177" s="29"/>
      <c r="H177" s="29"/>
      <c r="I177" s="29"/>
    </row>
    <row r="178" spans="3:9" s="9" customFormat="1" ht="15">
      <c r="C178" s="29"/>
      <c r="D178" s="29"/>
      <c r="E178" s="29"/>
      <c r="F178" s="29"/>
      <c r="G178" s="29"/>
      <c r="H178" s="29"/>
      <c r="I178" s="29"/>
    </row>
    <row r="179" spans="3:9" s="9" customFormat="1" ht="15">
      <c r="C179" s="29"/>
      <c r="D179" s="29"/>
      <c r="E179" s="29"/>
      <c r="F179" s="29"/>
      <c r="G179" s="29"/>
      <c r="H179" s="29"/>
      <c r="I179" s="29"/>
    </row>
    <row r="180" spans="3:9" s="9" customFormat="1" ht="15">
      <c r="C180" s="29"/>
      <c r="D180" s="29"/>
      <c r="E180" s="29"/>
      <c r="F180" s="29"/>
      <c r="G180" s="29"/>
      <c r="H180" s="29"/>
      <c r="I180" s="29"/>
    </row>
    <row r="181" spans="3:9" s="9" customFormat="1" ht="15">
      <c r="C181" s="29"/>
      <c r="D181" s="29"/>
      <c r="E181" s="29"/>
      <c r="F181" s="29"/>
      <c r="G181" s="29"/>
      <c r="H181" s="29"/>
      <c r="I181" s="29"/>
    </row>
    <row r="182" spans="3:9" s="9" customFormat="1" ht="15">
      <c r="C182" s="29"/>
      <c r="D182" s="29"/>
      <c r="E182" s="29"/>
      <c r="F182" s="29"/>
      <c r="G182" s="29"/>
      <c r="H182" s="29"/>
      <c r="I182" s="29"/>
    </row>
    <row r="183" spans="3:9" s="9" customFormat="1" ht="15">
      <c r="C183" s="29"/>
      <c r="D183" s="29"/>
      <c r="E183" s="29"/>
      <c r="F183" s="29"/>
      <c r="G183" s="29"/>
      <c r="H183" s="29"/>
      <c r="I183" s="29"/>
    </row>
    <row r="184" spans="3:9" s="9" customFormat="1" ht="15">
      <c r="C184" s="29"/>
      <c r="D184" s="29"/>
      <c r="E184" s="29"/>
      <c r="F184" s="29"/>
      <c r="G184" s="29"/>
      <c r="H184" s="29"/>
      <c r="I184" s="29"/>
    </row>
    <row r="185" spans="3:9" s="9" customFormat="1" ht="15">
      <c r="C185" s="29"/>
      <c r="D185" s="29"/>
      <c r="E185" s="29"/>
      <c r="F185" s="29"/>
      <c r="G185" s="29"/>
      <c r="H185" s="29"/>
      <c r="I185" s="29"/>
    </row>
    <row r="186" spans="3:9" s="9" customFormat="1" ht="15">
      <c r="C186" s="29"/>
      <c r="D186" s="29"/>
      <c r="E186" s="29"/>
      <c r="F186" s="29"/>
      <c r="G186" s="29"/>
      <c r="H186" s="29"/>
      <c r="I186" s="29"/>
    </row>
    <row r="187" spans="3:9" s="9" customFormat="1" ht="15">
      <c r="C187" s="29"/>
      <c r="D187" s="29"/>
      <c r="E187" s="29"/>
      <c r="F187" s="29"/>
      <c r="G187" s="29"/>
      <c r="H187" s="29"/>
      <c r="I187" s="29"/>
    </row>
    <row r="188" spans="3:9" s="9" customFormat="1" ht="15">
      <c r="C188" s="29"/>
      <c r="D188" s="29"/>
      <c r="E188" s="29"/>
      <c r="F188" s="29"/>
      <c r="G188" s="29"/>
      <c r="H188" s="29"/>
      <c r="I188" s="29"/>
    </row>
    <row r="189" spans="3:9" s="9" customFormat="1" ht="15">
      <c r="C189" s="29"/>
      <c r="D189" s="29"/>
      <c r="E189" s="29"/>
      <c r="F189" s="29"/>
      <c r="G189" s="29"/>
      <c r="H189" s="29"/>
      <c r="I189" s="29"/>
    </row>
    <row r="190" spans="3:9" s="9" customFormat="1" ht="15">
      <c r="C190" s="29"/>
      <c r="D190" s="29"/>
      <c r="E190" s="29"/>
      <c r="F190" s="29"/>
      <c r="G190" s="29"/>
      <c r="H190" s="29"/>
      <c r="I190" s="29"/>
    </row>
    <row r="191" spans="3:9" s="9" customFormat="1" ht="15">
      <c r="C191" s="29"/>
      <c r="D191" s="29"/>
      <c r="E191" s="29"/>
      <c r="F191" s="29"/>
      <c r="G191" s="29"/>
      <c r="H191" s="29"/>
      <c r="I191" s="29"/>
    </row>
    <row r="192" spans="3:9" s="9" customFormat="1" ht="15">
      <c r="C192" s="29"/>
      <c r="D192" s="29"/>
      <c r="E192" s="29"/>
      <c r="F192" s="29"/>
      <c r="G192" s="29"/>
      <c r="H192" s="29"/>
      <c r="I192" s="29"/>
    </row>
    <row r="193" spans="3:9" s="9" customFormat="1" ht="15">
      <c r="C193" s="29"/>
      <c r="D193" s="29"/>
      <c r="E193" s="29"/>
      <c r="F193" s="29"/>
      <c r="G193" s="29"/>
      <c r="H193" s="29"/>
      <c r="I193" s="29"/>
    </row>
    <row r="194" spans="3:9" s="9" customFormat="1" ht="15">
      <c r="C194" s="29"/>
      <c r="D194" s="29"/>
      <c r="E194" s="29"/>
      <c r="F194" s="29"/>
      <c r="G194" s="29"/>
      <c r="H194" s="29"/>
      <c r="I194" s="29"/>
    </row>
    <row r="195" spans="3:9" s="9" customFormat="1" ht="15">
      <c r="C195" s="29"/>
      <c r="D195" s="29"/>
      <c r="E195" s="29"/>
      <c r="F195" s="29"/>
      <c r="G195" s="29"/>
      <c r="H195" s="29"/>
      <c r="I195" s="29"/>
    </row>
    <row r="196" spans="3:9" s="9" customFormat="1" ht="15">
      <c r="C196" s="29"/>
      <c r="D196" s="29"/>
      <c r="E196" s="29"/>
      <c r="F196" s="29"/>
      <c r="G196" s="29"/>
      <c r="H196" s="29"/>
      <c r="I196" s="29"/>
    </row>
    <row r="197" spans="3:9" s="9" customFormat="1" ht="15">
      <c r="C197" s="29"/>
      <c r="D197" s="29"/>
      <c r="E197" s="29"/>
      <c r="F197" s="29"/>
      <c r="G197" s="29"/>
      <c r="H197" s="29"/>
      <c r="I197" s="29"/>
    </row>
    <row r="198" spans="3:9" s="9" customFormat="1" ht="15">
      <c r="C198" s="29"/>
      <c r="D198" s="29"/>
      <c r="E198" s="29"/>
      <c r="F198" s="29"/>
      <c r="G198" s="29"/>
      <c r="H198" s="29"/>
      <c r="I198" s="29"/>
    </row>
    <row r="199" spans="3:9" s="9" customFormat="1" ht="15">
      <c r="C199" s="29"/>
      <c r="D199" s="29"/>
      <c r="E199" s="29"/>
      <c r="F199" s="29"/>
      <c r="G199" s="29"/>
      <c r="H199" s="29"/>
      <c r="I199" s="29"/>
    </row>
    <row r="200" spans="3:9" s="9" customFormat="1" ht="15">
      <c r="C200" s="29"/>
      <c r="D200" s="29"/>
      <c r="E200" s="29"/>
      <c r="F200" s="29"/>
      <c r="G200" s="29"/>
      <c r="H200" s="29"/>
      <c r="I200" s="29"/>
    </row>
    <row r="201" spans="3:9" s="9" customFormat="1" ht="15">
      <c r="C201" s="29"/>
      <c r="D201" s="29"/>
      <c r="E201" s="29"/>
      <c r="F201" s="29"/>
      <c r="G201" s="29"/>
      <c r="H201" s="29"/>
      <c r="I201" s="29"/>
    </row>
    <row r="202" spans="3:9" s="9" customFormat="1" ht="15">
      <c r="C202" s="29"/>
      <c r="D202" s="29"/>
      <c r="E202" s="29"/>
      <c r="F202" s="29"/>
      <c r="G202" s="29"/>
      <c r="H202" s="29"/>
      <c r="I202" s="29"/>
    </row>
    <row r="203" spans="3:9" s="9" customFormat="1" ht="15">
      <c r="C203" s="29"/>
      <c r="D203" s="29"/>
      <c r="E203" s="29"/>
      <c r="F203" s="29"/>
      <c r="G203" s="29"/>
      <c r="H203" s="29"/>
      <c r="I203" s="29"/>
    </row>
    <row r="204" spans="3:9" s="9" customFormat="1" ht="15">
      <c r="C204" s="29"/>
      <c r="D204" s="29"/>
      <c r="E204" s="29"/>
      <c r="F204" s="29"/>
      <c r="G204" s="29"/>
      <c r="H204" s="29"/>
      <c r="I204" s="29"/>
    </row>
    <row r="205" spans="3:9" s="9" customFormat="1" ht="15">
      <c r="C205" s="29"/>
      <c r="D205" s="29"/>
      <c r="E205" s="29"/>
      <c r="F205" s="29"/>
      <c r="G205" s="29"/>
      <c r="H205" s="29"/>
      <c r="I205" s="29"/>
    </row>
    <row r="206" spans="3:9" s="9" customFormat="1" ht="15">
      <c r="C206" s="29"/>
      <c r="D206" s="29"/>
      <c r="E206" s="29"/>
      <c r="F206" s="29"/>
      <c r="G206" s="29"/>
      <c r="H206" s="29"/>
      <c r="I206" s="29"/>
    </row>
    <row r="207" spans="3:9" s="9" customFormat="1" ht="15">
      <c r="C207" s="29"/>
      <c r="D207" s="29"/>
      <c r="E207" s="29"/>
      <c r="F207" s="29"/>
      <c r="G207" s="29"/>
      <c r="H207" s="29"/>
      <c r="I207" s="29"/>
    </row>
    <row r="208" spans="3:9" s="9" customFormat="1" ht="15">
      <c r="C208" s="29"/>
      <c r="D208" s="29"/>
      <c r="E208" s="29"/>
      <c r="F208" s="29"/>
      <c r="G208" s="29"/>
      <c r="H208" s="29"/>
      <c r="I208" s="29"/>
    </row>
    <row r="209" spans="3:9" s="9" customFormat="1" ht="15">
      <c r="C209" s="29"/>
      <c r="D209" s="29"/>
      <c r="E209" s="29"/>
      <c r="F209" s="29"/>
      <c r="G209" s="29"/>
      <c r="H209" s="29"/>
      <c r="I209" s="29"/>
    </row>
    <row r="210" spans="3:9" s="9" customFormat="1" ht="15">
      <c r="C210" s="29"/>
      <c r="D210" s="29"/>
      <c r="E210" s="29"/>
      <c r="F210" s="29"/>
      <c r="G210" s="29"/>
      <c r="H210" s="29"/>
      <c r="I210" s="29"/>
    </row>
    <row r="211" spans="3:9" s="9" customFormat="1" ht="15">
      <c r="C211" s="29"/>
      <c r="D211" s="29"/>
      <c r="E211" s="29"/>
      <c r="F211" s="29"/>
      <c r="G211" s="29"/>
      <c r="H211" s="29"/>
      <c r="I211" s="29"/>
    </row>
    <row r="212" spans="3:9" s="9" customFormat="1" ht="15">
      <c r="C212" s="29"/>
      <c r="D212" s="29"/>
      <c r="E212" s="29"/>
      <c r="F212" s="29"/>
      <c r="G212" s="29"/>
      <c r="H212" s="29"/>
      <c r="I212" s="29"/>
    </row>
    <row r="213" spans="3:9" s="9" customFormat="1" ht="15">
      <c r="C213" s="29"/>
      <c r="D213" s="29"/>
      <c r="E213" s="29"/>
      <c r="F213" s="29"/>
      <c r="G213" s="29"/>
      <c r="H213" s="29"/>
      <c r="I213" s="29"/>
    </row>
    <row r="214" spans="3:9" s="9" customFormat="1" ht="15">
      <c r="C214" s="29"/>
      <c r="D214" s="29"/>
      <c r="E214" s="29"/>
      <c r="F214" s="29"/>
      <c r="G214" s="29"/>
      <c r="H214" s="29"/>
      <c r="I214" s="29"/>
    </row>
    <row r="215" spans="3:9" s="9" customFormat="1" ht="15">
      <c r="C215" s="29"/>
      <c r="D215" s="29"/>
      <c r="E215" s="29"/>
      <c r="F215" s="29"/>
      <c r="G215" s="29"/>
      <c r="H215" s="29"/>
      <c r="I215" s="29"/>
    </row>
    <row r="216" spans="3:9" s="9" customFormat="1" ht="15">
      <c r="C216" s="29"/>
      <c r="D216" s="29"/>
      <c r="E216" s="29"/>
      <c r="F216" s="29"/>
      <c r="G216" s="29"/>
      <c r="H216" s="29"/>
      <c r="I216" s="29"/>
    </row>
    <row r="217" spans="3:9" s="9" customFormat="1" ht="15">
      <c r="C217" s="29"/>
      <c r="D217" s="29"/>
      <c r="E217" s="29"/>
      <c r="F217" s="29"/>
      <c r="G217" s="29"/>
      <c r="H217" s="29"/>
      <c r="I217" s="29"/>
    </row>
    <row r="218" spans="3:9" s="9" customFormat="1" ht="15">
      <c r="C218" s="29"/>
      <c r="D218" s="29"/>
      <c r="E218" s="29"/>
      <c r="F218" s="29"/>
      <c r="G218" s="29"/>
      <c r="H218" s="29"/>
      <c r="I218" s="29"/>
    </row>
    <row r="219" spans="3:9" s="9" customFormat="1" ht="15">
      <c r="C219" s="29"/>
      <c r="D219" s="29"/>
      <c r="E219" s="29"/>
      <c r="F219" s="29"/>
      <c r="G219" s="29"/>
      <c r="H219" s="29"/>
      <c r="I219" s="29"/>
    </row>
    <row r="220" spans="3:9" s="9" customFormat="1" ht="15">
      <c r="C220" s="29"/>
      <c r="D220" s="29"/>
      <c r="E220" s="29"/>
      <c r="F220" s="29"/>
      <c r="G220" s="29"/>
      <c r="H220" s="29"/>
      <c r="I220" s="29"/>
    </row>
    <row r="221" spans="3:9" s="9" customFormat="1" ht="15">
      <c r="C221" s="29"/>
      <c r="D221" s="29"/>
      <c r="E221" s="29"/>
      <c r="F221" s="29"/>
      <c r="G221" s="29"/>
      <c r="H221" s="29"/>
      <c r="I221" s="29"/>
    </row>
    <row r="222" spans="3:9" s="9" customFormat="1" ht="15">
      <c r="C222" s="29"/>
      <c r="D222" s="29"/>
      <c r="E222" s="29"/>
      <c r="F222" s="29"/>
      <c r="G222" s="29"/>
      <c r="H222" s="29"/>
      <c r="I222" s="29"/>
    </row>
    <row r="223" spans="3:9" s="9" customFormat="1" ht="15">
      <c r="C223" s="29"/>
      <c r="D223" s="29"/>
      <c r="E223" s="29"/>
      <c r="F223" s="29"/>
      <c r="G223" s="29"/>
      <c r="H223" s="29"/>
      <c r="I223" s="29"/>
    </row>
    <row r="224" spans="3:9" s="9" customFormat="1" ht="15">
      <c r="C224" s="29"/>
      <c r="D224" s="29"/>
      <c r="E224" s="29"/>
      <c r="F224" s="29"/>
      <c r="G224" s="29"/>
      <c r="H224" s="29"/>
      <c r="I224" s="29"/>
    </row>
    <row r="225" spans="3:9" s="9" customFormat="1" ht="15">
      <c r="C225" s="29"/>
      <c r="D225" s="29"/>
      <c r="E225" s="29"/>
      <c r="F225" s="29"/>
      <c r="G225" s="29"/>
      <c r="H225" s="29"/>
      <c r="I225" s="29"/>
    </row>
    <row r="226" spans="3:9" s="9" customFormat="1" ht="15">
      <c r="C226" s="29"/>
      <c r="D226" s="29"/>
      <c r="E226" s="29"/>
      <c r="F226" s="29"/>
      <c r="G226" s="29"/>
      <c r="H226" s="29"/>
      <c r="I226" s="29"/>
    </row>
    <row r="227" spans="3:9" s="9" customFormat="1" ht="15">
      <c r="C227" s="29"/>
      <c r="D227" s="29"/>
      <c r="E227" s="29"/>
      <c r="F227" s="29"/>
      <c r="G227" s="29"/>
      <c r="H227" s="29"/>
      <c r="I227" s="29"/>
    </row>
    <row r="228" spans="3:9" s="9" customFormat="1" ht="15">
      <c r="C228" s="29"/>
      <c r="D228" s="29"/>
      <c r="E228" s="29"/>
      <c r="F228" s="29"/>
      <c r="G228" s="29"/>
      <c r="H228" s="29"/>
      <c r="I228" s="29"/>
    </row>
    <row r="229" spans="3:9" s="9" customFormat="1" ht="15">
      <c r="C229" s="29"/>
      <c r="D229" s="29"/>
      <c r="E229" s="29"/>
      <c r="F229" s="29"/>
      <c r="G229" s="29"/>
      <c r="H229" s="29"/>
      <c r="I229" s="29"/>
    </row>
    <row r="230" spans="3:9" s="9" customFormat="1" ht="15">
      <c r="C230" s="29"/>
      <c r="D230" s="29"/>
      <c r="E230" s="29"/>
      <c r="F230" s="29"/>
      <c r="G230" s="29"/>
      <c r="H230" s="29"/>
      <c r="I230" s="29"/>
    </row>
    <row r="231" spans="3:9" s="9" customFormat="1" ht="15">
      <c r="C231" s="29"/>
      <c r="D231" s="29"/>
      <c r="E231" s="29"/>
      <c r="F231" s="29"/>
      <c r="G231" s="29"/>
      <c r="H231" s="29"/>
      <c r="I231" s="29"/>
    </row>
    <row r="232" spans="3:9" s="9" customFormat="1" ht="15">
      <c r="C232" s="29"/>
      <c r="D232" s="29"/>
      <c r="E232" s="29"/>
      <c r="F232" s="29"/>
      <c r="G232" s="29"/>
      <c r="H232" s="29"/>
      <c r="I232" s="29"/>
    </row>
    <row r="233" spans="3:9" s="9" customFormat="1" ht="15">
      <c r="C233" s="29"/>
      <c r="D233" s="29"/>
      <c r="E233" s="29"/>
      <c r="F233" s="29"/>
      <c r="G233" s="29"/>
      <c r="H233" s="29"/>
      <c r="I233" s="29"/>
    </row>
    <row r="234" spans="3:9" s="9" customFormat="1" ht="15">
      <c r="C234" s="29"/>
      <c r="D234" s="29"/>
      <c r="E234" s="29"/>
      <c r="F234" s="29"/>
      <c r="G234" s="29"/>
      <c r="H234" s="29"/>
      <c r="I234" s="29"/>
    </row>
    <row r="235" spans="3:9" s="9" customFormat="1" ht="15">
      <c r="C235" s="29"/>
      <c r="D235" s="29"/>
      <c r="E235" s="29"/>
      <c r="F235" s="29"/>
      <c r="G235" s="29"/>
      <c r="H235" s="29"/>
      <c r="I235" s="29"/>
    </row>
    <row r="236" spans="3:9" s="9" customFormat="1" ht="15">
      <c r="C236" s="29"/>
      <c r="D236" s="29"/>
      <c r="E236" s="29"/>
      <c r="F236" s="29"/>
      <c r="G236" s="29"/>
      <c r="H236" s="29"/>
      <c r="I236" s="29"/>
    </row>
    <row r="237" spans="3:9" s="9" customFormat="1" ht="15">
      <c r="C237" s="29"/>
      <c r="D237" s="29"/>
      <c r="E237" s="29"/>
      <c r="F237" s="29"/>
      <c r="G237" s="29"/>
      <c r="H237" s="29"/>
      <c r="I237" s="29"/>
    </row>
    <row r="238" spans="3:9" s="9" customFormat="1" ht="15">
      <c r="C238" s="29"/>
      <c r="D238" s="29"/>
      <c r="E238" s="29"/>
      <c r="F238" s="29"/>
      <c r="G238" s="29"/>
      <c r="H238" s="29"/>
      <c r="I238" s="29"/>
    </row>
    <row r="239" spans="3:9" s="9" customFormat="1" ht="15">
      <c r="C239" s="29"/>
      <c r="D239" s="29"/>
      <c r="E239" s="29"/>
      <c r="F239" s="29"/>
      <c r="G239" s="29"/>
      <c r="H239" s="29"/>
      <c r="I239" s="29"/>
    </row>
    <row r="240" spans="3:9" s="9" customFormat="1" ht="15">
      <c r="C240" s="29"/>
      <c r="D240" s="29"/>
      <c r="E240" s="29"/>
      <c r="F240" s="29"/>
      <c r="G240" s="29"/>
      <c r="H240" s="29"/>
      <c r="I240" s="29"/>
    </row>
    <row r="241" spans="3:9" s="9" customFormat="1" ht="15">
      <c r="C241" s="29"/>
      <c r="D241" s="29"/>
      <c r="E241" s="29"/>
      <c r="F241" s="29"/>
      <c r="G241" s="29"/>
      <c r="H241" s="29"/>
      <c r="I241" s="29"/>
    </row>
    <row r="242" spans="3:9" s="9" customFormat="1" ht="15">
      <c r="C242" s="29"/>
      <c r="D242" s="29"/>
      <c r="E242" s="29"/>
      <c r="F242" s="29"/>
      <c r="G242" s="29"/>
      <c r="H242" s="29"/>
      <c r="I242" s="29"/>
    </row>
    <row r="243" spans="3:9" s="9" customFormat="1" ht="15">
      <c r="C243" s="29"/>
      <c r="D243" s="29"/>
      <c r="E243" s="29"/>
      <c r="F243" s="29"/>
      <c r="G243" s="29"/>
      <c r="H243" s="29"/>
      <c r="I243" s="29"/>
    </row>
    <row r="244" spans="3:9" s="9" customFormat="1" ht="15">
      <c r="C244" s="29"/>
      <c r="D244" s="29"/>
      <c r="E244" s="29"/>
      <c r="F244" s="29"/>
      <c r="G244" s="29"/>
      <c r="H244" s="29"/>
      <c r="I244" s="29"/>
    </row>
    <row r="245" spans="3:9" s="9" customFormat="1" ht="15">
      <c r="C245" s="29"/>
      <c r="D245" s="29"/>
      <c r="E245" s="29"/>
      <c r="F245" s="29"/>
      <c r="G245" s="29"/>
      <c r="H245" s="29"/>
      <c r="I245" s="29"/>
    </row>
    <row r="246" spans="3:9" s="9" customFormat="1" ht="15">
      <c r="C246" s="29"/>
      <c r="D246" s="29"/>
      <c r="E246" s="29"/>
      <c r="F246" s="29"/>
      <c r="G246" s="29"/>
      <c r="H246" s="29"/>
      <c r="I246" s="29"/>
    </row>
    <row r="247" spans="3:9" s="9" customFormat="1" ht="15">
      <c r="C247" s="29"/>
      <c r="D247" s="29"/>
      <c r="E247" s="29"/>
      <c r="F247" s="29"/>
      <c r="G247" s="29"/>
      <c r="H247" s="29"/>
      <c r="I247" s="29"/>
    </row>
    <row r="248" spans="3:9" s="9" customFormat="1" ht="15">
      <c r="C248" s="29"/>
      <c r="D248" s="29"/>
      <c r="E248" s="29"/>
      <c r="F248" s="29"/>
      <c r="G248" s="29"/>
      <c r="H248" s="29"/>
      <c r="I248" s="29"/>
    </row>
    <row r="249" spans="3:9" s="9" customFormat="1" ht="15">
      <c r="C249" s="29"/>
      <c r="D249" s="29"/>
      <c r="E249" s="29"/>
      <c r="F249" s="29"/>
      <c r="G249" s="29"/>
      <c r="H249" s="29"/>
      <c r="I249" s="29"/>
    </row>
    <row r="250" spans="3:9" s="9" customFormat="1" ht="15">
      <c r="C250" s="29"/>
      <c r="D250" s="29"/>
      <c r="E250" s="29"/>
      <c r="F250" s="29"/>
      <c r="G250" s="29"/>
      <c r="H250" s="29"/>
      <c r="I250" s="29"/>
    </row>
    <row r="251" spans="3:9" s="9" customFormat="1" ht="15">
      <c r="C251" s="29"/>
      <c r="D251" s="29"/>
      <c r="E251" s="29"/>
      <c r="F251" s="29"/>
      <c r="G251" s="29"/>
      <c r="H251" s="29"/>
      <c r="I251" s="29"/>
    </row>
    <row r="252" spans="3:9" s="9" customFormat="1" ht="15">
      <c r="C252" s="29"/>
      <c r="D252" s="29"/>
      <c r="E252" s="29"/>
      <c r="F252" s="29"/>
      <c r="G252" s="29"/>
      <c r="H252" s="29"/>
      <c r="I252" s="29"/>
    </row>
    <row r="253" spans="3:9" s="9" customFormat="1" ht="15">
      <c r="C253" s="29"/>
      <c r="D253" s="29"/>
      <c r="E253" s="29"/>
      <c r="F253" s="29"/>
      <c r="G253" s="29"/>
      <c r="H253" s="29"/>
      <c r="I253" s="29"/>
    </row>
    <row r="254" spans="3:9" s="9" customFormat="1" ht="15">
      <c r="C254" s="29"/>
      <c r="D254" s="29"/>
      <c r="E254" s="29"/>
      <c r="F254" s="29"/>
      <c r="G254" s="29"/>
      <c r="H254" s="29"/>
      <c r="I254" s="29"/>
    </row>
    <row r="255" spans="3:9" s="9" customFormat="1" ht="15">
      <c r="C255" s="29"/>
      <c r="D255" s="29"/>
      <c r="E255" s="29"/>
      <c r="F255" s="29"/>
      <c r="G255" s="29"/>
      <c r="H255" s="29"/>
      <c r="I255" s="29"/>
    </row>
    <row r="256" spans="3:9" s="9" customFormat="1" ht="15">
      <c r="C256" s="29"/>
      <c r="D256" s="29"/>
      <c r="E256" s="29"/>
      <c r="F256" s="29"/>
      <c r="G256" s="29"/>
      <c r="H256" s="29"/>
      <c r="I256" s="29"/>
    </row>
    <row r="257" spans="3:9" s="9" customFormat="1" ht="15">
      <c r="C257" s="29"/>
      <c r="D257" s="29"/>
      <c r="E257" s="29"/>
      <c r="F257" s="29"/>
      <c r="G257" s="29"/>
      <c r="H257" s="29"/>
      <c r="I257" s="29"/>
    </row>
  </sheetData>
  <sheetProtection password="CD0C" sheet="1" selectLockedCells="1"/>
  <mergeCells count="7">
    <mergeCell ref="A19:B19"/>
    <mergeCell ref="D61:E61"/>
    <mergeCell ref="D62:E62"/>
    <mergeCell ref="D59:E59"/>
    <mergeCell ref="D60:E60"/>
    <mergeCell ref="A60:B60"/>
    <mergeCell ref="A33:B33"/>
  </mergeCells>
  <dataValidations count="2">
    <dataValidation type="list" allowBlank="1" showInputMessage="1" showErrorMessage="1" sqref="C25:C26 B24:B25">
      <formula1>$E$24:$E$25</formula1>
    </dataValidation>
    <dataValidation type="list" allowBlank="1" showInputMessage="1" showErrorMessage="1" sqref="B14">
      <formula1>"0,1,2,3"</formula1>
    </dataValidation>
  </dataValidations>
  <printOptions gridLines="1"/>
  <pageMargins left="0.7" right="0.7" top="0.75" bottom="0.75" header="0.3" footer="0.3"/>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CAF de NANCY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Aurelie DROUANT 541</dc:creator>
  <cp:keywords/>
  <dc:description/>
  <cp:lastModifiedBy>Joan GOMEZ 541</cp:lastModifiedBy>
  <cp:lastPrinted>2019-08-27T14:36:10Z</cp:lastPrinted>
  <dcterms:created xsi:type="dcterms:W3CDTF">2014-06-18T09:14:36Z</dcterms:created>
  <dcterms:modified xsi:type="dcterms:W3CDTF">2024-05-22T09:31:09Z</dcterms:modified>
  <cp:category/>
  <cp:version/>
  <cp:contentType/>
  <cp:contentStatus/>
</cp:coreProperties>
</file>