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showInkAnnotation="0" codeName="ThisWorkbook"/>
  <xr:revisionPtr revIDLastSave="0" documentId="13_ncr:1_{D0103FC1-0E5A-44E5-A3BB-037EF0B93CAA}" xr6:coauthVersionLast="47" xr6:coauthVersionMax="47" xr10:uidLastSave="{00000000-0000-0000-0000-000000000000}"/>
  <bookViews>
    <workbookView xWindow="28680" yWindow="-120" windowWidth="29040" windowHeight="15840" tabRatio="959"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Identification'!$A$1:$J$82</definedName>
    <definedName name="_xlnm.Print_Area" localSheetId="2">'2 - Organigramme AGC ACF'!$A$1:$R$110</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 l="1"/>
  <c r="B77" i="5"/>
  <c r="N31" i="12"/>
  <c r="L31" i="12"/>
  <c r="K31" i="12"/>
  <c r="F27" i="18" l="1"/>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L53" i="12"/>
  <c r="L54" i="12"/>
  <c r="L55" i="12"/>
  <c r="L56" i="12"/>
  <c r="L57" i="12"/>
  <c r="L58" i="12"/>
  <c r="L59" i="12"/>
  <c r="L60" i="12"/>
  <c r="L61" i="12"/>
  <c r="L62" i="12"/>
  <c r="L63" i="12"/>
  <c r="L64" i="12"/>
  <c r="L65" i="12"/>
  <c r="L66" i="12"/>
  <c r="L67" i="12"/>
  <c r="L68" i="12"/>
  <c r="L69" i="12"/>
  <c r="L70" i="12"/>
  <c r="L71" i="12"/>
  <c r="L41" i="12"/>
  <c r="L42" i="12"/>
  <c r="L43" i="12"/>
  <c r="L44" i="12"/>
  <c r="L45" i="12"/>
  <c r="L46" i="12"/>
  <c r="L47" i="12"/>
  <c r="L48" i="12"/>
  <c r="L49" i="12"/>
  <c r="L50" i="12"/>
  <c r="L51" i="12"/>
  <c r="L52" i="12"/>
  <c r="L40"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L72" i="12"/>
  <c r="K73" i="12"/>
  <c r="L73" i="12"/>
  <c r="K74" i="12"/>
  <c r="L74" i="12"/>
  <c r="K37" i="12"/>
  <c r="K38" i="12"/>
  <c r="K39" i="12"/>
  <c r="N39" i="12"/>
  <c r="N40" i="12"/>
  <c r="L38" i="12"/>
  <c r="L39" i="12"/>
  <c r="L26" i="12" l="1"/>
  <c r="L25" i="12"/>
  <c r="C43" i="18" l="1"/>
  <c r="D43" i="18"/>
  <c r="E43" i="18"/>
  <c r="C21" i="15" l="1"/>
  <c r="F45" i="9" l="1"/>
  <c r="G42" i="18"/>
  <c r="G43" i="18" s="1"/>
  <c r="F46" i="9" l="1"/>
  <c r="E45" i="9"/>
  <c r="E46" i="9" s="1"/>
  <c r="L85" i="12" l="1"/>
  <c r="L86" i="12"/>
  <c r="L87" i="12"/>
  <c r="L88" i="12"/>
  <c r="L84" i="12"/>
  <c r="K85" i="12"/>
  <c r="K86" i="12"/>
  <c r="K87" i="12"/>
  <c r="K88" i="12"/>
  <c r="K84" i="12"/>
  <c r="H24" i="16" l="1"/>
  <c r="F11" i="9"/>
  <c r="L75" i="12"/>
  <c r="L37" i="12"/>
  <c r="L32" i="12"/>
  <c r="L33" i="12"/>
  <c r="L30" i="12"/>
  <c r="L24" i="12"/>
  <c r="L20" i="12"/>
  <c r="L21" i="12"/>
  <c r="L22" i="12"/>
  <c r="L23" i="12"/>
  <c r="L19" i="12"/>
  <c r="L16" i="12"/>
  <c r="L17" i="12"/>
  <c r="L15" i="12"/>
  <c r="N85" i="12" l="1"/>
  <c r="N86" i="12"/>
  <c r="N87" i="12"/>
  <c r="N88" i="12"/>
  <c r="N84" i="12"/>
  <c r="N38" i="12"/>
  <c r="N71" i="12"/>
  <c r="N72" i="12"/>
  <c r="N73" i="12"/>
  <c r="N74" i="12"/>
  <c r="N75" i="12"/>
  <c r="N37" i="12"/>
  <c r="N32" i="12"/>
  <c r="N33" i="12"/>
  <c r="N30" i="12"/>
  <c r="N29" i="12" l="1"/>
  <c r="N83" i="12"/>
  <c r="N36" i="12"/>
  <c r="K75"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35" i="2"/>
  <c r="E31" i="2"/>
  <c r="E27" i="2"/>
  <c r="E25" i="2"/>
  <c r="E23" i="2"/>
  <c r="E40" i="2"/>
  <c r="E38" i="2"/>
  <c r="L34" i="12" l="1"/>
  <c r="K34" i="12" l="1"/>
  <c r="F16" i="18" l="1"/>
  <c r="F41" i="18" s="1"/>
  <c r="L76" i="12" l="1"/>
  <c r="K76" i="12"/>
  <c r="E8" i="9"/>
  <c r="L18" i="12" l="1"/>
  <c r="K18" i="12"/>
  <c r="L14" i="12"/>
  <c r="K14" i="12"/>
  <c r="E33" i="2"/>
  <c r="L27" i="12" l="1"/>
  <c r="K27" i="12"/>
  <c r="F40" i="9"/>
  <c r="G21" i="15" l="1"/>
  <c r="G23" i="15" s="1"/>
  <c r="L89" i="12" l="1"/>
  <c r="L91" i="12" s="1"/>
  <c r="K89" i="12"/>
  <c r="K91"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30" i="18" s="1"/>
  <c r="G29" i="18"/>
  <c r="E23" i="9" s="1"/>
  <c r="E27" i="18"/>
  <c r="D27" i="18"/>
  <c r="C27" i="18"/>
  <c r="E20" i="9"/>
  <c r="E19" i="9"/>
  <c r="E18" i="9"/>
  <c r="E17" i="9"/>
  <c r="E16" i="9"/>
  <c r="E15" i="9"/>
  <c r="E14" i="9"/>
  <c r="E13" i="9"/>
  <c r="E12" i="9"/>
  <c r="E10" i="9"/>
  <c r="E7" i="9"/>
  <c r="E6" i="9"/>
  <c r="C23" i="16"/>
  <c r="C25" i="16" s="1"/>
  <c r="B76" i="5"/>
  <c r="B78" i="5"/>
  <c r="B79" i="5"/>
  <c r="B80" i="5"/>
  <c r="C23" i="15"/>
  <c r="E53" i="9" l="1"/>
  <c r="C24" i="15"/>
  <c r="G24" i="15"/>
  <c r="C26" i="16"/>
  <c r="G26" i="16"/>
  <c r="G40" i="18"/>
  <c r="E41" i="9" s="1"/>
  <c r="E42" i="9" s="1"/>
  <c r="D42" i="9" s="1"/>
  <c r="G38" i="18"/>
  <c r="D41" i="18"/>
  <c r="D44" i="18" s="1"/>
  <c r="E27" i="9"/>
  <c r="D27" i="9" s="1"/>
  <c r="F44" i="18"/>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91" i="12" s="1"/>
  <c r="R24"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80" authorId="0" shapeId="0" xr:uid="{00000000-0006-0000-0300-000003000000}">
      <text>
        <r>
          <rPr>
            <sz val="9"/>
            <color indexed="81"/>
            <rFont val="Arial"/>
            <family val="2"/>
          </rPr>
          <t xml:space="preserve">Pondère l'ETP dans la fonction si l'ETP dans structure est inférieur à 1. </t>
        </r>
      </text>
    </comment>
    <comment ref="C84"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<sst xmlns="http://schemas.openxmlformats.org/spreadsheetml/2006/main" count="580" uniqueCount="354">
  <si>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</si>
  <si>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</si>
  <si>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</si>
  <si>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</si>
  <si>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</si>
  <si>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</si>
  <si>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</si>
  <si>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</si>
  <si>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</si>
  <si>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</si>
  <si>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</si>
  <si>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</si>
  <si>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</si>
  <si>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</si>
  <si>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</si>
  <si>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</si>
  <si>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</si>
  <si>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</si>
  <si>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</si>
  <si>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</si>
  <si>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</si>
  <si>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</si>
  <si>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</si>
  <si>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</si>
  <si>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</si>
  <si>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</si>
  <si>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</si>
  <si>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</si>
  <si>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</si>
  <si>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</si>
  <si>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</si>
  <si>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</si>
  <si>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</si>
  <si>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</si>
  <si>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</si>
  <si>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</si>
  <si>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</si>
  <si>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</si>
  <si>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</si>
  <si>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</si>
  <si>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</si>
  <si>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</si>
  <si>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</si>
  <si>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</si>
  <si>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</si>
  <si>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</si>
  <si>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</si>
  <si>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</si>
  <si>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</si>
  <si>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</si>
  <si>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</si>
  <si>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</si>
  <si>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</si>
  <si>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</si>
  <si>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</si>
  <si>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</si>
  <si>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</si>
  <si>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</si>
  <si>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</si>
  <si>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</si>
  <si>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</si>
  <si>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</si>
  <si>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</si>
  <si>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</si>
  <si>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</si>
  <si>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</si>
  <si>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</si>
  <si>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</si>
  <si>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</si>
  <si>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</si>
  <si>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</si>
  <si>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</si>
  <si>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</si>
  <si>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</si>
  <si>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</si>
  <si>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</si>
  <si>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</si>
  <si>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</si>
  <si>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</si>
  <si>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</si>
  <si>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</si>
  <si>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</si>
  <si>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</si>
  <si>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</si>
  <si>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</si>
  <si>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</si>
  <si>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</si>
  <si>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</si>
  <si>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</si>
  <si>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</si>
  <si>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</si>
  <si>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</si>
  <si>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</si>
  <si>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</si>
  <si>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</si>
  <si>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</si>
  <si>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</si>
  <si>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</si>
  <si>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</si>
  <si>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</si>
  <si>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</si>
  <si>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</si>
  <si>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</si>
  <si>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</si>
  <si>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</si>
  <si>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</si>
  <si>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</si>
  <si>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</si>
  <si>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</si>
  <si>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</si>
  <si>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</si>
  <si>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</si>
  <si>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</si>
  <si>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</si>
  <si>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</si>
  <si>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</si>
  <si>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</si>
  <si>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</si>
  <si>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</si>
  <si>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</si>
  <si>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</si>
  <si>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</si>
  <si>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</si>
  <si>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</si>
  <si>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</si>
  <si>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</si>
  <si>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</si>
  <si>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</si>
  <si>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</si>
  <si>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</si>
  <si>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</si>
  <si>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</si>
  <si>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</si>
  <si>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</si>
  <si>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</si>
  <si>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</si>
  <si>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</si>
  <si>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</si>
  <si>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</si>
  <si>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</si>
  <si>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</si>
  <si>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</si>
  <si>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</si>
  <si>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</si>
  <si>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</si>
  <si>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</si>
  <si>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</si>
  <si>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</si>
  <si>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</si>
  <si>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</si>
  <si>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</si>
  <si>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</si>
  <si>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</si>
  <si>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</si>
  <si>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</si>
  <si>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</si>
  <si>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</si>
  <si>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</si>
  <si>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</si>
  <si>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</si>
  <si>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</si>
  <si>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</si>
  <si>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</si>
  <si>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</si>
  <si>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</si>
  <si>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</si>
  <si>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</si>
  <si>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</si>
  <si>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</si>
  <si>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</si>
  <si>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</si>
  <si>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</si>
  <si>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</si>
  <si>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</si>
  <si>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</si>
  <si>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</si>
  <si>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</si>
  <si>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</si>
  <si>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</si>
  <si>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</si>
  <si>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</si>
  <si>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</si>
  <si>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</si>
  <si>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</si>
  <si>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</si>
  <si>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</si>
  <si>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</si>
  <si>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</si>
  <si>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</si>
  <si>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</si>
  <si>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</si>
  <si>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</si>
  <si>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</si>
  <si>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</si>
  <si>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</si>
  <si>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</si>
  <si>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</si>
  <si>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</si>
  <si>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</si>
  <si>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</si>
  <si>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</si>
  <si>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</si>
  <si>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</si>
  <si>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</si>
  <si>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</si>
  <si>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</si>
  <si>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</si>
  <si>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</si>
  <si>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</si>
  <si>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</si>
  <si>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</si>
  <si>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</si>
  <si>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</si>
  <si>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</si>
  <si>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</si>
  <si>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</si>
  <si>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</si>
  <si>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</si>
  <si>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</si>
  <si>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</si>
  <si>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</si>
  <si>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</si>
  <si>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</si>
  <si>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</si>
  <si>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</si>
  <si>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</si>
  <si>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</si>
  <si>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</si>
  <si>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</si>
  <si>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</si>
  <si>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</si>
  <si>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</si>
  <si>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</si>
  <si>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</si>
  <si>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</si>
  <si>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</si>
  <si>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</si>
  <si>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</si>
  <si>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</si>
  <si>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</si>
  <si>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</si>
  <si>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</si>
  <si>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</si>
  <si>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</si>
  <si>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</si>
  <si>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</si>
  <si>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</si>
  <si>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</si>
  <si>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</si>
  <si>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</si>
  <si>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</si>
  <si>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</si>
  <si>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</si>
  <si>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</si>
  <si>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</si>
  <si>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</si>
  <si>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</si>
  <si>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</si>
  <si>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</si>
  <si>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</si>
  <si>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</si>
  <si>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</si>
  <si>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</si>
  <si>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</si>
  <si>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</si>
  <si>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</si>
  <si>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</si>
  <si>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</si>
  <si>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</si>
  <si>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</si>
  <si>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</si>
  <si>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</si>
  <si>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</si>
  <si>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</si>
  <si>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</si>
  <si>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</si>
  <si>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</si>
  <si>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</si>
  <si>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</si>
  <si>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</si>
  <si>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</si>
  <si>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</si>
  <si>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</si>
  <si>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</si>
  <si>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</si>
  <si>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</si>
  <si>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</si>
  <si>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</si>
  <si>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</si>
  <si>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</si>
  <si>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</si>
  <si>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</si>
  <si>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</si>
  <si>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</si>
  <si>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</si>
  <si>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</si>
  <si>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</si>
  <si>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</si>
  <si>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</si>
  <si>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</si>
  <si>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</si>
  <si>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</si>
  <si>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</si>
  <si>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</si>
  <si>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</si>
  <si>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</si>
  <si>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</si>
  <si>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</si>
  <si>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</si>
  <si>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</si>
  <si>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</si>
  <si>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</si>
  <si>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</si>
  <si>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</si>
  <si>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</si>
  <si>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</si>
  <si>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</si>
  <si>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</si>
  <si>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</si>
  <si>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</si>
  <si>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</si>
  <si>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</si>
  <si>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</si>
  <si>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</si>
  <si>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</si>
  <si>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</si>
  <si>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</si>
  <si>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</si>
  <si>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</si>
  <si>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</si>
  <si>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</si>
  <si>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r>
      <t>% de temps mensuel</t>
    </r>
    <r>
      <rPr>
        <b/>
        <vertAlign val="superscript"/>
        <sz val="8"/>
        <rFont val="Arial"/>
        <family val="2"/>
      </rPr>
      <t>mt</t>
    </r>
    <r>
      <rPr>
        <b/>
        <sz val="8"/>
        <rFont val="Arial"/>
        <family val="2"/>
      </rPr>
      <t xml:space="preserve">
consacré à la fonction *
</t>
    </r>
  </si>
  <si>
    <t>Mise à jour 10/2018</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</si>
  <si>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</si>
  <si>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</si>
  <si>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</si>
  <si>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</si>
  <si>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</si>
  <si>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</si>
  <si>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</si>
  <si>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Caisse d'Allocations Familiales de Meurthe-et-Moselle</t>
  </si>
  <si>
    <t>Pôle des Aides Financières Collectives</t>
  </si>
  <si>
    <t>TSA 60868 54011 NANCY CEDEX</t>
  </si>
  <si>
    <t xml:space="preserve">Je soussignée ______________________________________ agissant en qualité de ___________________________________de l'équipement Centre social "_______________________________"  à  ______________________________________ 
certife EXACTS les renseignements indiqués dans l'ensemble du document . </t>
  </si>
  <si>
    <t>Animation globale et coordination animation collective familles</t>
  </si>
  <si>
    <t>par téléphone au 03.83.28.99.57</t>
  </si>
  <si>
    <t>Formulaire national REEL</t>
  </si>
  <si>
    <t>ORGANIGRAMME :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</si>
  <si>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</si>
  <si>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</si>
  <si>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</si>
  <si>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</si>
  <si>
    <t>afc@caf54.caf.fr</t>
  </si>
  <si>
    <t>par courriel à afc@caf54.caf.fr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</si>
</sst>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0"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71">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166" fontId="109" fillId="13" borderId="0" xfId="0" applyNumberFormat="1" applyFont="1" applyFill="1" applyAlignment="1" applyProtection="1">
      <alignment horizontal="center"/>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10" fillId="25" borderId="0" xfId="0" applyFont="1" applyFill="1" applyBorder="1" applyAlignment="1" applyProtection="1">
      <alignment horizontal="center" wrapText="1"/>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10" fillId="25"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10" fillId="0" borderId="10" xfId="1" applyFont="1" applyBorder="1" applyAlignment="1" applyProtection="1">
      <alignment horizontal="center" vertical="center"/>
      <protection locked="0"/>
    </xf>
    <xf numFmtId="0" fontId="110" fillId="0" borderId="0" xfId="1" applyFont="1" applyBorder="1" applyAlignment="1" applyProtection="1">
      <alignment horizontal="center" vertical="center"/>
      <protection locked="0"/>
    </xf>
    <xf numFmtId="0" fontId="110" fillId="0" borderId="11" xfId="1" applyFont="1" applyBorder="1" applyAlignment="1" applyProtection="1">
      <alignment horizontal="center" vertical="center"/>
      <protection locked="0"/>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1333500</xdr:colOff>
      <xdr:row>13</xdr:row>
      <xdr:rowOff>190215</xdr:rowOff>
    </xdr:to>
    <xdr:pic>
      <xdr:nvPicPr>
        <xdr:cNvPr id="4" name="Image 15">
          <a:extLst>
            <a:ext uri="{FF2B5EF4-FFF2-40B4-BE49-F238E27FC236}">
              <a16:creationId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3825" y="876301"/>
          <a:ext cx="1209675" cy="194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55033</xdr:rowOff>
    </xdr:from>
    <xdr:to>
      <xdr:col>0</xdr:col>
      <xdr:colOff>1314450</xdr:colOff>
      <xdr:row>7</xdr:row>
      <xdr:rowOff>238317</xdr:rowOff>
    </xdr:to>
    <xdr:pic>
      <xdr:nvPicPr>
        <xdr:cNvPr id="3" name="Image 2">
          <a:extLst>
            <a:ext uri="{FF2B5EF4-FFF2-40B4-BE49-F238E27FC236}">
              <a16:creationId xmlns:a16="http://schemas.microsoft.com/office/drawing/2014/main" id="{00000000-0008-0000-0600-00000C4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50" y="361950"/>
          <a:ext cx="1219200" cy="1770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c@caf54.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abSelected="1"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601" t="s">
        <v>208</v>
      </c>
      <c r="B2" s="602"/>
      <c r="C2" s="602"/>
      <c r="D2" s="602"/>
      <c r="E2" s="602"/>
      <c r="F2" s="602"/>
      <c r="G2" s="602"/>
      <c r="H2" s="602"/>
      <c r="I2" s="602"/>
      <c r="J2" s="603"/>
    </row>
    <row r="3" spans="1:10" ht="26.25" customHeight="1" x14ac:dyDescent="0.3">
      <c r="A3" s="365"/>
      <c r="B3" s="366"/>
      <c r="C3" s="366"/>
      <c r="D3" s="366"/>
      <c r="E3" s="366"/>
      <c r="F3" s="366"/>
      <c r="G3" s="366"/>
      <c r="H3" s="366"/>
      <c r="I3" s="366"/>
      <c r="J3" s="366"/>
    </row>
    <row r="4" spans="1:10" ht="87" customHeight="1" x14ac:dyDescent="0.25">
      <c r="A4" s="558" t="s">
        <v>336</v>
      </c>
      <c r="B4" s="558"/>
      <c r="C4" s="558"/>
      <c r="D4" s="558"/>
      <c r="E4" s="558"/>
      <c r="F4" s="558"/>
      <c r="G4" s="558"/>
      <c r="H4" s="558"/>
      <c r="I4" s="558"/>
      <c r="J4" s="558"/>
    </row>
    <row r="5" spans="1:10" ht="50.25" customHeight="1" x14ac:dyDescent="0.25">
      <c r="A5" s="555" t="s">
        <v>293</v>
      </c>
      <c r="B5" s="555"/>
      <c r="C5" s="555"/>
      <c r="D5" s="555"/>
      <c r="E5" s="555"/>
      <c r="F5" s="555"/>
      <c r="G5" s="555"/>
      <c r="H5" s="555"/>
      <c r="I5" s="555"/>
      <c r="J5" s="555"/>
    </row>
    <row r="6" spans="1:10" ht="50.25" customHeight="1" x14ac:dyDescent="0.25">
      <c r="A6" s="621" t="s">
        <v>294</v>
      </c>
      <c r="B6" s="621"/>
      <c r="C6" s="621"/>
      <c r="D6" s="621"/>
      <c r="E6" s="621"/>
      <c r="F6" s="621"/>
      <c r="G6" s="621"/>
      <c r="H6" s="621"/>
      <c r="I6" s="621"/>
      <c r="J6" s="621"/>
    </row>
    <row r="7" spans="1:10" ht="11.25" customHeight="1" x14ac:dyDescent="0.25">
      <c r="A7" s="367"/>
      <c r="B7" s="367"/>
      <c r="C7" s="367"/>
      <c r="D7" s="367"/>
      <c r="E7" s="367"/>
      <c r="F7" s="367"/>
      <c r="G7" s="367"/>
      <c r="H7" s="367"/>
      <c r="I7" s="367"/>
      <c r="J7" s="367"/>
    </row>
    <row r="8" spans="1:10" ht="24.95" customHeight="1" x14ac:dyDescent="0.25">
      <c r="A8" s="597" t="s">
        <v>287</v>
      </c>
      <c r="B8" s="597"/>
      <c r="C8" s="597"/>
      <c r="D8" s="597"/>
      <c r="E8" s="597"/>
      <c r="F8" s="597"/>
      <c r="G8" s="597"/>
      <c r="H8" s="597"/>
      <c r="I8" s="597"/>
      <c r="J8" s="597"/>
    </row>
    <row r="9" spans="1:10" ht="24.95" customHeight="1" x14ac:dyDescent="0.25">
      <c r="A9" s="365"/>
      <c r="B9" s="368"/>
      <c r="C9" s="554" t="s">
        <v>223</v>
      </c>
      <c r="D9" s="554"/>
      <c r="E9" s="554"/>
      <c r="F9" s="554"/>
      <c r="G9" s="554"/>
      <c r="H9" s="554"/>
      <c r="I9" s="554"/>
      <c r="J9" s="554"/>
    </row>
    <row r="10" spans="1:10" ht="24.95" customHeight="1" x14ac:dyDescent="0.35">
      <c r="A10" s="365"/>
      <c r="B10" s="368"/>
      <c r="C10" s="554" t="s">
        <v>222</v>
      </c>
      <c r="D10" s="554"/>
      <c r="E10" s="554"/>
      <c r="F10" s="554"/>
      <c r="G10" s="554"/>
      <c r="H10" s="554"/>
      <c r="I10" s="554"/>
      <c r="J10" s="554"/>
    </row>
    <row r="11" spans="1:10" ht="24.95" customHeight="1" x14ac:dyDescent="0.25">
      <c r="A11" s="365"/>
      <c r="B11" s="369"/>
      <c r="C11" s="545" t="s">
        <v>227</v>
      </c>
      <c r="D11" s="545"/>
      <c r="E11" s="545"/>
      <c r="F11" s="545"/>
      <c r="G11" s="545"/>
      <c r="H11" s="545"/>
      <c r="I11" s="545"/>
      <c r="J11" s="545"/>
    </row>
    <row r="12" spans="1:10" ht="24.95" customHeight="1" x14ac:dyDescent="0.25">
      <c r="A12" s="365"/>
      <c r="B12" s="369"/>
      <c r="C12" s="545" t="s">
        <v>226</v>
      </c>
      <c r="D12" s="545"/>
      <c r="E12" s="545"/>
      <c r="F12" s="545"/>
      <c r="G12" s="545"/>
      <c r="H12" s="545"/>
      <c r="I12" s="545"/>
      <c r="J12" s="545"/>
    </row>
    <row r="13" spans="1:10" ht="24.95" customHeight="1" x14ac:dyDescent="0.25">
      <c r="A13" s="365"/>
      <c r="B13" s="369"/>
      <c r="C13" s="545" t="s">
        <v>272</v>
      </c>
      <c r="D13" s="545"/>
      <c r="E13" s="545"/>
      <c r="F13" s="545"/>
      <c r="G13" s="545"/>
      <c r="H13" s="545"/>
      <c r="I13" s="545"/>
      <c r="J13" s="545"/>
    </row>
    <row r="14" spans="1:10" ht="24.95" customHeight="1" x14ac:dyDescent="0.35">
      <c r="A14" s="365"/>
      <c r="B14" s="369"/>
      <c r="C14" s="545" t="s">
        <v>251</v>
      </c>
      <c r="D14" s="545"/>
      <c r="E14" s="545"/>
      <c r="F14" s="545"/>
      <c r="G14" s="545"/>
      <c r="H14" s="545"/>
      <c r="I14" s="545"/>
      <c r="J14" s="545"/>
    </row>
    <row r="15" spans="1:10" ht="24.95" customHeight="1" x14ac:dyDescent="0.25">
      <c r="A15" s="365"/>
      <c r="B15" s="369"/>
      <c r="C15" s="546" t="s">
        <v>289</v>
      </c>
      <c r="D15" s="546"/>
      <c r="E15" s="546"/>
      <c r="F15" s="546"/>
      <c r="G15" s="546"/>
      <c r="H15" s="546"/>
      <c r="I15" s="546"/>
      <c r="J15" s="546"/>
    </row>
    <row r="16" spans="1:10" ht="24.95" customHeight="1" x14ac:dyDescent="0.45">
      <c r="A16" s="365"/>
      <c r="B16" s="370"/>
      <c r="C16" s="545" t="s">
        <v>224</v>
      </c>
      <c r="D16" s="545"/>
      <c r="E16" s="545"/>
      <c r="F16" s="545"/>
      <c r="G16" s="545"/>
      <c r="H16" s="545"/>
      <c r="I16" s="545"/>
      <c r="J16" s="545"/>
    </row>
    <row r="17" spans="1:10" ht="64.5" customHeight="1" x14ac:dyDescent="0.45">
      <c r="A17" s="372"/>
      <c r="B17" s="370"/>
      <c r="C17" s="371"/>
      <c r="D17" s="370"/>
      <c r="E17" s="370"/>
      <c r="F17" s="370"/>
      <c r="G17" s="370"/>
      <c r="H17" s="370"/>
      <c r="I17" s="370"/>
      <c r="J17" s="370"/>
    </row>
    <row r="18" spans="1:10" ht="33" customHeight="1" x14ac:dyDescent="0.25">
      <c r="A18" s="604" t="s">
        <v>209</v>
      </c>
      <c r="B18" s="605"/>
      <c r="C18" s="605"/>
      <c r="D18" s="605"/>
      <c r="E18" s="605"/>
      <c r="F18" s="605"/>
      <c r="G18" s="605"/>
      <c r="H18" s="605"/>
      <c r="I18" s="605"/>
      <c r="J18" s="606"/>
    </row>
    <row r="19" spans="1:10" ht="39" customHeight="1" x14ac:dyDescent="0.3">
      <c r="A19" s="373" t="s">
        <v>228</v>
      </c>
      <c r="B19" s="374"/>
      <c r="C19" s="374"/>
      <c r="D19" s="365"/>
      <c r="E19" s="366"/>
      <c r="F19" s="366"/>
      <c r="G19" s="366"/>
      <c r="H19" s="366"/>
      <c r="I19" s="366"/>
      <c r="J19" s="366"/>
    </row>
    <row r="20" spans="1:10" ht="50.25" customHeight="1" x14ac:dyDescent="0.25">
      <c r="A20" s="607" t="s">
        <v>229</v>
      </c>
      <c r="B20" s="608"/>
      <c r="C20" s="608"/>
      <c r="D20" s="608"/>
      <c r="E20" s="608"/>
      <c r="F20" s="608"/>
      <c r="G20" s="608"/>
      <c r="H20" s="608"/>
      <c r="I20" s="608"/>
      <c r="J20" s="609"/>
    </row>
    <row r="21" spans="1:10" ht="21.75" customHeight="1" x14ac:dyDescent="0.25">
      <c r="A21" s="486"/>
      <c r="B21" s="486"/>
      <c r="C21" s="486"/>
      <c r="D21" s="486"/>
      <c r="E21" s="486"/>
      <c r="F21" s="486"/>
      <c r="G21" s="486"/>
      <c r="H21" s="486"/>
      <c r="I21" s="486"/>
      <c r="J21" s="486"/>
    </row>
    <row r="22" spans="1:10" s="101" customFormat="1" ht="44.25" customHeight="1" x14ac:dyDescent="0.2">
      <c r="A22" s="555" t="s">
        <v>288</v>
      </c>
      <c r="B22" s="555"/>
      <c r="C22" s="555"/>
      <c r="D22" s="555"/>
      <c r="E22" s="555"/>
      <c r="F22" s="555"/>
      <c r="G22" s="555"/>
      <c r="H22" s="555"/>
      <c r="I22" s="555"/>
      <c r="J22" s="555"/>
    </row>
    <row r="23" spans="1:10" s="101" customFormat="1" ht="18" customHeight="1" x14ac:dyDescent="0.2"/>
    <row r="24" spans="1:10" s="101" customFormat="1" ht="78" customHeight="1" x14ac:dyDescent="0.2">
      <c r="A24" s="376"/>
      <c r="B24" s="573" t="s">
        <v>217</v>
      </c>
      <c r="C24" s="569" t="s">
        <v>290</v>
      </c>
      <c r="D24" s="570"/>
      <c r="E24" s="547" t="s">
        <v>286</v>
      </c>
      <c r="F24" s="548"/>
      <c r="G24" s="548"/>
      <c r="H24" s="548"/>
      <c r="I24" s="549"/>
      <c r="J24" s="377"/>
    </row>
    <row r="25" spans="1:10" s="101" customFormat="1" ht="52.5" customHeight="1" x14ac:dyDescent="0.2">
      <c r="A25" s="376"/>
      <c r="B25" s="574"/>
      <c r="C25" s="571"/>
      <c r="D25" s="572"/>
      <c r="E25" s="550"/>
      <c r="F25" s="551"/>
      <c r="G25" s="551"/>
      <c r="H25" s="551"/>
      <c r="I25" s="552"/>
      <c r="J25" s="377"/>
    </row>
    <row r="26" spans="1:10" s="101" customFormat="1" ht="99" customHeight="1" x14ac:dyDescent="0.2">
      <c r="A26" s="376"/>
      <c r="B26" s="575"/>
      <c r="C26" s="567" t="s">
        <v>291</v>
      </c>
      <c r="D26" s="568"/>
      <c r="E26" s="584" t="s">
        <v>295</v>
      </c>
      <c r="F26" s="585"/>
      <c r="G26" s="585"/>
      <c r="H26" s="585"/>
      <c r="I26" s="586"/>
      <c r="J26" s="377"/>
    </row>
    <row r="27" spans="1:10" s="101" customFormat="1" ht="60" customHeight="1" x14ac:dyDescent="0.2">
      <c r="A27" s="376"/>
      <c r="B27" s="485" t="s">
        <v>218</v>
      </c>
      <c r="C27" s="567" t="s">
        <v>296</v>
      </c>
      <c r="D27" s="568"/>
      <c r="E27" s="587" t="s">
        <v>292</v>
      </c>
      <c r="F27" s="588"/>
      <c r="G27" s="588"/>
      <c r="H27" s="588"/>
      <c r="I27" s="589"/>
      <c r="J27" s="377"/>
    </row>
    <row r="28" spans="1:10" ht="46.5" customHeight="1" x14ac:dyDescent="0.25">
      <c r="A28" s="553"/>
      <c r="B28" s="553"/>
      <c r="C28" s="553"/>
      <c r="D28" s="553"/>
      <c r="E28" s="553"/>
      <c r="F28" s="553"/>
      <c r="G28" s="553"/>
      <c r="H28" s="553"/>
      <c r="I28" s="553"/>
      <c r="J28" s="553"/>
    </row>
    <row r="29" spans="1:10" ht="27.75" customHeight="1" thickBot="1" x14ac:dyDescent="0.3">
      <c r="A29" s="379"/>
      <c r="B29" s="380"/>
      <c r="C29" s="380"/>
      <c r="D29" s="380"/>
      <c r="E29" s="380"/>
      <c r="F29" s="380"/>
      <c r="G29" s="380"/>
      <c r="H29" s="380"/>
      <c r="I29" s="380"/>
      <c r="J29" s="380"/>
    </row>
    <row r="30" spans="1:10" ht="33" customHeight="1" thickBot="1" x14ac:dyDescent="0.3">
      <c r="A30" s="616" t="s">
        <v>210</v>
      </c>
      <c r="B30" s="617"/>
      <c r="C30" s="617"/>
      <c r="D30" s="617"/>
      <c r="E30" s="617"/>
      <c r="F30" s="617"/>
      <c r="G30" s="617"/>
      <c r="H30" s="617"/>
      <c r="I30" s="617"/>
      <c r="J30" s="618"/>
    </row>
    <row r="31" spans="1:10" ht="39.75" customHeight="1" x14ac:dyDescent="0.25">
      <c r="A31" s="373" t="s">
        <v>228</v>
      </c>
      <c r="B31" s="381"/>
      <c r="C31" s="381"/>
      <c r="D31" s="382"/>
      <c r="E31" s="383"/>
      <c r="F31" s="383"/>
      <c r="G31" s="383"/>
      <c r="H31" s="383"/>
      <c r="I31" s="383"/>
      <c r="J31" s="383"/>
    </row>
    <row r="32" spans="1:10" ht="48" customHeight="1" x14ac:dyDescent="0.25">
      <c r="A32" s="607" t="s">
        <v>219</v>
      </c>
      <c r="B32" s="608"/>
      <c r="C32" s="608"/>
      <c r="D32" s="608"/>
      <c r="E32" s="608"/>
      <c r="F32" s="608"/>
      <c r="G32" s="608"/>
      <c r="H32" s="608"/>
      <c r="I32" s="608"/>
      <c r="J32" s="609"/>
    </row>
    <row r="33" spans="1:10" x14ac:dyDescent="0.25">
      <c r="A33" s="375"/>
      <c r="B33" s="375"/>
      <c r="C33" s="375"/>
      <c r="D33" s="375"/>
      <c r="E33" s="375"/>
      <c r="F33" s="375"/>
      <c r="G33" s="375"/>
      <c r="H33" s="375"/>
      <c r="I33" s="375"/>
      <c r="J33" s="375"/>
    </row>
    <row r="34" spans="1:10" x14ac:dyDescent="0.25">
      <c r="A34" s="620" t="s">
        <v>230</v>
      </c>
      <c r="B34" s="620"/>
      <c r="C34" s="620"/>
      <c r="D34" s="620"/>
      <c r="E34" s="620"/>
      <c r="F34" s="620"/>
      <c r="G34" s="620"/>
      <c r="H34" s="620"/>
      <c r="I34" s="620"/>
      <c r="J34" s="620"/>
    </row>
    <row r="35" spans="1:10" x14ac:dyDescent="0.25">
      <c r="A35" s="384"/>
      <c r="B35" s="384"/>
      <c r="C35" s="384"/>
      <c r="D35" s="384"/>
      <c r="E35" s="384"/>
      <c r="F35" s="384"/>
      <c r="G35" s="384"/>
      <c r="H35" s="384"/>
      <c r="I35" s="384"/>
      <c r="J35" s="384"/>
    </row>
    <row r="36" spans="1:10" x14ac:dyDescent="0.25">
      <c r="A36" s="373" t="s">
        <v>249</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592" t="s">
        <v>220</v>
      </c>
      <c r="C38" s="593"/>
      <c r="D38" s="610" t="s">
        <v>221</v>
      </c>
      <c r="E38" s="611"/>
      <c r="F38" s="611"/>
      <c r="G38" s="612"/>
      <c r="H38" s="487"/>
      <c r="I38" s="487"/>
      <c r="J38" s="487"/>
    </row>
    <row r="39" spans="1:10" ht="54" customHeight="1" x14ac:dyDescent="0.25">
      <c r="A39" s="386"/>
      <c r="B39" s="576" t="s">
        <v>218</v>
      </c>
      <c r="C39" s="577"/>
      <c r="D39" s="613" t="s">
        <v>225</v>
      </c>
      <c r="E39" s="614"/>
      <c r="F39" s="614"/>
      <c r="G39" s="615"/>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594" t="s">
        <v>299</v>
      </c>
      <c r="B42" s="595"/>
      <c r="C42" s="595"/>
      <c r="D42" s="595"/>
      <c r="E42" s="595"/>
      <c r="F42" s="595"/>
      <c r="G42" s="595"/>
      <c r="H42" s="595"/>
      <c r="I42" s="595"/>
      <c r="J42" s="596"/>
    </row>
    <row r="43" spans="1:10" ht="29.25" customHeight="1" x14ac:dyDescent="0.25">
      <c r="A43" s="494"/>
      <c r="B43" s="495"/>
      <c r="C43" s="495"/>
      <c r="D43" s="495"/>
      <c r="E43" s="495"/>
      <c r="F43" s="495"/>
      <c r="G43" s="495"/>
      <c r="H43" s="495"/>
      <c r="I43" s="495"/>
      <c r="J43" s="495"/>
    </row>
    <row r="44" spans="1:10" ht="191.25" customHeight="1" thickBot="1" x14ac:dyDescent="0.3">
      <c r="A44" s="590" t="s">
        <v>334</v>
      </c>
      <c r="B44" s="590"/>
      <c r="C44" s="590"/>
      <c r="D44" s="590"/>
      <c r="E44" s="590"/>
      <c r="F44" s="590"/>
      <c r="G44" s="590"/>
      <c r="H44" s="590"/>
      <c r="I44" s="590"/>
      <c r="J44" s="590"/>
    </row>
    <row r="45" spans="1:10" ht="73.5" customHeight="1" x14ac:dyDescent="0.25">
      <c r="A45" s="559" t="s">
        <v>297</v>
      </c>
      <c r="B45" s="560"/>
      <c r="C45" s="560"/>
      <c r="D45" s="560"/>
      <c r="E45" s="560"/>
      <c r="F45" s="560"/>
      <c r="G45" s="560"/>
      <c r="H45" s="560"/>
      <c r="I45" s="560"/>
      <c r="J45" s="561"/>
    </row>
    <row r="46" spans="1:10" ht="33" customHeight="1" x14ac:dyDescent="0.25">
      <c r="A46" s="562" t="s">
        <v>284</v>
      </c>
      <c r="B46" s="563"/>
      <c r="C46" s="563"/>
      <c r="D46" s="563"/>
      <c r="E46" s="563"/>
      <c r="F46" s="563"/>
      <c r="G46" s="563"/>
      <c r="H46" s="563"/>
      <c r="I46" s="563"/>
      <c r="J46" s="564"/>
    </row>
    <row r="47" spans="1:10" ht="25.5" customHeight="1" x14ac:dyDescent="0.25">
      <c r="A47" s="580" t="s">
        <v>335</v>
      </c>
      <c r="B47" s="581"/>
      <c r="C47" s="581"/>
      <c r="D47" s="581"/>
      <c r="E47" s="581"/>
      <c r="F47" s="581"/>
      <c r="G47" s="581"/>
      <c r="H47" s="581"/>
      <c r="I47" s="581"/>
      <c r="J47" s="582"/>
    </row>
    <row r="48" spans="1:10" ht="47.25" customHeight="1" x14ac:dyDescent="0.25">
      <c r="A48" s="514"/>
      <c r="B48" s="513" t="s">
        <v>317</v>
      </c>
      <c r="C48" s="556" t="s">
        <v>319</v>
      </c>
      <c r="D48" s="556"/>
      <c r="E48" s="556"/>
      <c r="F48" s="556"/>
      <c r="G48" s="556"/>
      <c r="H48" s="556"/>
      <c r="I48" s="556"/>
      <c r="J48" s="490"/>
    </row>
    <row r="49" spans="1:10" ht="18.75" customHeight="1" x14ac:dyDescent="0.25">
      <c r="A49" s="493"/>
      <c r="B49" s="578" t="s">
        <v>314</v>
      </c>
      <c r="C49" s="578"/>
      <c r="D49" s="591" t="s">
        <v>315</v>
      </c>
      <c r="E49" s="491"/>
      <c r="F49" s="565" t="s">
        <v>316</v>
      </c>
      <c r="G49" s="565"/>
      <c r="H49" s="565"/>
      <c r="I49" s="591" t="s">
        <v>318</v>
      </c>
      <c r="J49" s="492"/>
    </row>
    <row r="50" spans="1:10" ht="31.5" customHeight="1" x14ac:dyDescent="0.25">
      <c r="A50" s="493"/>
      <c r="B50" s="579">
        <v>4.5</v>
      </c>
      <c r="C50" s="579"/>
      <c r="D50" s="591"/>
      <c r="E50" s="491"/>
      <c r="F50" s="491"/>
      <c r="G50" s="515">
        <v>4.5</v>
      </c>
      <c r="H50" s="491"/>
      <c r="I50" s="591"/>
      <c r="J50" s="492"/>
    </row>
    <row r="51" spans="1:10" ht="3" customHeight="1" thickBot="1" x14ac:dyDescent="0.35">
      <c r="A51" s="489"/>
      <c r="B51" s="502"/>
      <c r="C51" s="503"/>
      <c r="D51" s="511"/>
      <c r="E51" s="583"/>
      <c r="F51" s="583"/>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558" t="s">
        <v>307</v>
      </c>
      <c r="B54" s="558"/>
      <c r="C54" s="558"/>
      <c r="D54" s="558"/>
      <c r="E54" s="558"/>
      <c r="F54" s="558"/>
      <c r="G54" s="558"/>
      <c r="H54" s="558"/>
      <c r="I54" s="558"/>
      <c r="J54" s="558"/>
    </row>
    <row r="55" spans="1:10" ht="15.75" customHeight="1" x14ac:dyDescent="0.25">
      <c r="A55" s="365"/>
      <c r="B55" s="383"/>
      <c r="C55" s="383"/>
      <c r="D55" s="383"/>
      <c r="E55" s="383"/>
      <c r="F55" s="383"/>
      <c r="G55" s="383"/>
      <c r="H55" s="383"/>
      <c r="I55" s="383"/>
      <c r="J55" s="383"/>
    </row>
    <row r="56" spans="1:10" ht="18" customHeight="1" x14ac:dyDescent="0.25">
      <c r="A56" s="557" t="s">
        <v>211</v>
      </c>
      <c r="B56" s="557"/>
      <c r="C56" s="557"/>
      <c r="D56" s="557"/>
      <c r="E56" s="557"/>
      <c r="F56" s="557"/>
      <c r="G56" s="557"/>
      <c r="H56" s="557"/>
      <c r="I56" s="557"/>
      <c r="J56" s="557"/>
    </row>
    <row r="57" spans="1:10" s="102" customFormat="1" ht="7.5" customHeight="1" x14ac:dyDescent="0.25">
      <c r="A57" s="365"/>
      <c r="B57" s="365"/>
      <c r="C57" s="365"/>
      <c r="D57" s="365"/>
      <c r="E57" s="365"/>
      <c r="F57" s="365"/>
      <c r="G57" s="365"/>
      <c r="H57" s="365"/>
      <c r="I57" s="365"/>
      <c r="J57" s="365"/>
    </row>
    <row r="58" spans="1:10" x14ac:dyDescent="0.25">
      <c r="A58" s="38"/>
      <c r="B58" s="38" t="s">
        <v>212</v>
      </c>
      <c r="C58" s="387"/>
      <c r="D58" s="387"/>
      <c r="E58" s="387"/>
      <c r="F58" s="387"/>
      <c r="G58" s="387"/>
      <c r="H58" s="38"/>
      <c r="I58" s="38"/>
      <c r="J58" s="365"/>
    </row>
    <row r="59" spans="1:10" x14ac:dyDescent="0.25">
      <c r="A59" s="365"/>
      <c r="B59" s="38" t="s">
        <v>213</v>
      </c>
      <c r="C59" s="387"/>
      <c r="D59" s="387"/>
      <c r="E59" s="387"/>
      <c r="F59" s="387"/>
      <c r="G59" s="387"/>
      <c r="H59" s="38"/>
      <c r="I59" s="38"/>
      <c r="J59" s="365"/>
    </row>
    <row r="60" spans="1:10" x14ac:dyDescent="0.25">
      <c r="A60" s="365"/>
      <c r="B60" s="38" t="s">
        <v>214</v>
      </c>
      <c r="C60" s="387"/>
      <c r="D60" s="387"/>
      <c r="E60" s="387"/>
      <c r="F60" s="387"/>
      <c r="G60" s="387"/>
      <c r="H60" s="38"/>
      <c r="I60" s="38"/>
      <c r="J60" s="365"/>
    </row>
    <row r="61" spans="1:10" ht="17.25" customHeight="1" x14ac:dyDescent="0.25">
      <c r="A61" s="365"/>
      <c r="B61" s="38" t="s">
        <v>254</v>
      </c>
      <c r="C61" s="387"/>
      <c r="D61" s="387"/>
      <c r="E61" s="387"/>
      <c r="F61" s="387"/>
      <c r="G61" s="387"/>
      <c r="H61" s="38"/>
      <c r="I61" s="38"/>
      <c r="J61" s="365"/>
    </row>
    <row r="62" spans="1:10" ht="18" customHeight="1" x14ac:dyDescent="0.25">
      <c r="A62" s="365"/>
      <c r="B62" s="619" t="s">
        <v>231</v>
      </c>
      <c r="C62" s="619"/>
      <c r="D62" s="619"/>
      <c r="E62" s="619"/>
      <c r="F62" s="619"/>
      <c r="G62" s="619"/>
      <c r="H62" s="38"/>
      <c r="I62" s="38"/>
      <c r="J62" s="365"/>
    </row>
    <row r="63" spans="1:10" x14ac:dyDescent="0.25">
      <c r="A63" s="365"/>
      <c r="B63" s="38" t="s">
        <v>232</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215</v>
      </c>
      <c r="B65" s="389"/>
      <c r="C65" s="389"/>
      <c r="D65" s="389"/>
      <c r="E65" s="390"/>
      <c r="F65" s="390"/>
      <c r="G65" s="390"/>
      <c r="H65" s="390"/>
      <c r="I65" s="390"/>
      <c r="J65" s="390"/>
    </row>
    <row r="66" spans="1:10" ht="42" customHeight="1" x14ac:dyDescent="0.25">
      <c r="A66" s="555" t="s">
        <v>300</v>
      </c>
      <c r="B66" s="555"/>
      <c r="C66" s="555"/>
      <c r="D66" s="555"/>
      <c r="E66" s="555"/>
      <c r="F66" s="555"/>
      <c r="G66" s="555"/>
      <c r="H66" s="555"/>
      <c r="I66" s="555"/>
      <c r="J66" s="555"/>
    </row>
    <row r="67" spans="1:10" ht="15" customHeight="1" x14ac:dyDescent="0.25">
      <c r="A67" s="378"/>
      <c r="B67" s="378"/>
      <c r="C67" s="378"/>
      <c r="D67" s="378"/>
      <c r="E67" s="378"/>
      <c r="F67" s="378"/>
      <c r="G67" s="378"/>
      <c r="H67" s="378"/>
      <c r="I67" s="378"/>
      <c r="J67" s="378"/>
    </row>
    <row r="68" spans="1:10" ht="99" customHeight="1" x14ac:dyDescent="0.25">
      <c r="A68" s="598" t="s">
        <v>298</v>
      </c>
      <c r="B68" s="599"/>
      <c r="C68" s="599"/>
      <c r="D68" s="599"/>
      <c r="E68" s="599"/>
      <c r="F68" s="599"/>
      <c r="G68" s="599"/>
      <c r="H68" s="599"/>
      <c r="I68" s="599"/>
      <c r="J68" s="600"/>
    </row>
    <row r="70" spans="1:10" x14ac:dyDescent="0.25">
      <c r="A70" s="101"/>
    </row>
    <row r="71" spans="1:10" x14ac:dyDescent="0.25">
      <c r="A71" s="566"/>
      <c r="B71" s="566"/>
      <c r="C71" s="566"/>
      <c r="D71" s="566"/>
      <c r="E71" s="566"/>
      <c r="F71" s="566"/>
      <c r="G71" s="566"/>
      <c r="H71" s="566"/>
      <c r="I71" s="566"/>
      <c r="J71" s="566"/>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S82"/>
  <sheetViews>
    <sheetView showGridLines="0" zoomScaleNormal="100" zoomScaleSheetLayoutView="100" workbookViewId="0">
      <selection activeCell="B58" sqref="B58:I58"/>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60" t="s">
        <v>0</v>
      </c>
      <c r="B1" s="661"/>
      <c r="C1" s="661"/>
      <c r="D1" s="661"/>
      <c r="E1" s="661"/>
      <c r="F1" s="661"/>
      <c r="G1" s="661"/>
      <c r="H1" s="661"/>
      <c r="I1" s="661"/>
      <c r="J1" s="662"/>
    </row>
    <row r="3" spans="1:19" ht="23.25" x14ac:dyDescent="0.2">
      <c r="A3" s="645" t="s">
        <v>155</v>
      </c>
      <c r="B3" s="645"/>
      <c r="C3" s="645"/>
      <c r="D3" s="645"/>
      <c r="E3" s="645"/>
      <c r="F3" s="645"/>
      <c r="G3" s="645"/>
      <c r="H3" s="645"/>
      <c r="I3" s="645"/>
      <c r="J3" s="646"/>
      <c r="K3" s="632"/>
      <c r="L3" s="632"/>
      <c r="M3" s="632"/>
      <c r="N3" s="632"/>
      <c r="O3" s="632"/>
      <c r="P3" s="632"/>
    </row>
    <row r="4" spans="1:19" ht="23.25" x14ac:dyDescent="0.2">
      <c r="A4" s="61"/>
      <c r="B4" s="61"/>
      <c r="C4" s="61"/>
      <c r="D4" s="61"/>
      <c r="E4" s="61"/>
      <c r="F4" s="61"/>
      <c r="G4" s="61"/>
      <c r="H4" s="61"/>
      <c r="I4" s="61"/>
      <c r="J4" s="61"/>
      <c r="K4" s="632"/>
      <c r="L4" s="632"/>
      <c r="M4" s="632"/>
      <c r="N4" s="632"/>
      <c r="O4" s="632"/>
      <c r="P4" s="632"/>
    </row>
    <row r="5" spans="1:19" ht="23.25" x14ac:dyDescent="0.35">
      <c r="B5" s="540"/>
      <c r="C5" s="669" t="s">
        <v>337</v>
      </c>
      <c r="D5" s="669"/>
      <c r="E5" s="669"/>
      <c r="F5" s="669"/>
      <c r="G5" s="544">
        <v>2023</v>
      </c>
      <c r="H5" s="541"/>
      <c r="I5" s="540"/>
      <c r="J5" s="541"/>
      <c r="K5" s="632"/>
      <c r="L5" s="632"/>
      <c r="M5" s="632"/>
      <c r="N5" s="632"/>
      <c r="O5" s="632"/>
      <c r="P5" s="632"/>
    </row>
    <row r="6" spans="1:19" x14ac:dyDescent="0.2">
      <c r="J6" s="5"/>
      <c r="K6" s="632"/>
      <c r="L6" s="632"/>
      <c r="M6" s="632"/>
      <c r="N6" s="632"/>
      <c r="O6" s="632"/>
      <c r="P6" s="632"/>
    </row>
    <row r="7" spans="1:19" x14ac:dyDescent="0.2">
      <c r="J7" s="5"/>
      <c r="K7" s="632"/>
      <c r="L7" s="632"/>
      <c r="M7" s="632"/>
      <c r="N7" s="632"/>
      <c r="O7" s="632"/>
      <c r="P7" s="632"/>
    </row>
    <row r="8" spans="1:19" ht="18" x14ac:dyDescent="0.25">
      <c r="B8" s="334" t="s">
        <v>1</v>
      </c>
      <c r="C8" s="334"/>
      <c r="D8" s="334"/>
      <c r="F8" s="639"/>
      <c r="G8" s="640"/>
      <c r="H8" s="640"/>
      <c r="I8" s="640"/>
      <c r="J8" s="641"/>
    </row>
    <row r="9" spans="1:19" ht="8.1" customHeight="1" x14ac:dyDescent="0.2">
      <c r="F9" s="348"/>
      <c r="G9" s="348"/>
      <c r="H9" s="38"/>
      <c r="I9" s="38"/>
      <c r="J9" s="38"/>
    </row>
    <row r="10" spans="1:19" ht="18" x14ac:dyDescent="0.25">
      <c r="B10" s="334" t="s">
        <v>2</v>
      </c>
      <c r="C10" s="334"/>
      <c r="D10" s="334"/>
      <c r="F10" s="642"/>
      <c r="G10" s="643"/>
      <c r="H10" s="643"/>
      <c r="I10" s="643"/>
      <c r="J10" s="644"/>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42"/>
      <c r="G12" s="643"/>
      <c r="H12" s="643"/>
      <c r="I12" s="643"/>
      <c r="J12" s="644"/>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33"/>
      <c r="G14" s="634"/>
      <c r="H14" s="634"/>
      <c r="I14" s="634"/>
      <c r="J14" s="635"/>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33"/>
      <c r="G16" s="634"/>
      <c r="H16" s="634"/>
      <c r="I16" s="634"/>
      <c r="J16" s="635"/>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33"/>
      <c r="G18" s="634"/>
      <c r="H18" s="634"/>
      <c r="I18" s="634"/>
      <c r="J18" s="635"/>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40</v>
      </c>
      <c r="C20" s="334"/>
      <c r="D20" s="334"/>
      <c r="F20" s="663" t="s">
        <v>344</v>
      </c>
      <c r="G20" s="664"/>
      <c r="H20" s="664"/>
      <c r="I20" s="664"/>
      <c r="J20" s="665"/>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33"/>
      <c r="C23" s="634"/>
      <c r="D23" s="634"/>
      <c r="E23" s="634"/>
      <c r="F23" s="634"/>
      <c r="G23" s="634"/>
      <c r="H23" s="634"/>
      <c r="I23" s="634"/>
      <c r="J23" s="635"/>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9"/>
      <c r="F25" s="71"/>
      <c r="G25" s="75" t="s">
        <v>37</v>
      </c>
      <c r="H25" s="666"/>
      <c r="I25" s="667"/>
      <c r="J25" s="668"/>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36"/>
      <c r="C27" s="637"/>
      <c r="D27" s="637"/>
      <c r="E27" s="638"/>
      <c r="F27" s="71"/>
      <c r="G27" s="74" t="s">
        <v>11</v>
      </c>
      <c r="H27" s="636"/>
      <c r="I27" s="637"/>
      <c r="J27" s="638"/>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33"/>
      <c r="C29" s="634"/>
      <c r="D29" s="634"/>
      <c r="E29" s="634"/>
      <c r="F29" s="634"/>
      <c r="G29" s="634"/>
      <c r="H29" s="634"/>
      <c r="I29" s="634"/>
      <c r="J29" s="635"/>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63"/>
      <c r="C34" s="664"/>
      <c r="D34" s="664"/>
      <c r="E34" s="664"/>
      <c r="F34" s="664"/>
      <c r="G34" s="664"/>
      <c r="H34" s="664"/>
      <c r="I34" s="664"/>
      <c r="J34" s="665"/>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9"/>
      <c r="F36" s="73"/>
      <c r="G36" s="77" t="s">
        <v>37</v>
      </c>
      <c r="H36" s="666"/>
      <c r="I36" s="667"/>
      <c r="J36" s="668"/>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36"/>
      <c r="C38" s="637"/>
      <c r="D38" s="637"/>
      <c r="E38" s="638"/>
      <c r="F38" s="73"/>
      <c r="G38" s="76" t="s">
        <v>11</v>
      </c>
      <c r="H38" s="636"/>
      <c r="I38" s="637"/>
      <c r="J38" s="638"/>
    </row>
    <row r="39" spans="1:19" ht="8.1" customHeight="1" x14ac:dyDescent="0.2">
      <c r="B39" s="73"/>
      <c r="C39" s="73"/>
      <c r="D39" s="73"/>
      <c r="E39" s="73"/>
      <c r="F39" s="73"/>
      <c r="G39" s="73"/>
      <c r="H39" s="73"/>
      <c r="I39" s="73"/>
      <c r="J39" s="73"/>
    </row>
    <row r="40" spans="1:19" ht="15" x14ac:dyDescent="0.25">
      <c r="A40" s="9" t="s">
        <v>12</v>
      </c>
      <c r="B40" s="633"/>
      <c r="C40" s="634"/>
      <c r="D40" s="634"/>
      <c r="E40" s="634"/>
      <c r="F40" s="634"/>
      <c r="G40" s="634"/>
      <c r="H40" s="634"/>
      <c r="I40" s="634"/>
      <c r="J40" s="635"/>
    </row>
    <row r="43" spans="1:19" ht="20.25" x14ac:dyDescent="0.3">
      <c r="A43" s="8" t="s">
        <v>13</v>
      </c>
      <c r="B43" s="73"/>
      <c r="C43" s="73"/>
      <c r="D43" s="73"/>
      <c r="E43" s="73"/>
      <c r="F43" s="633"/>
      <c r="G43" s="634"/>
      <c r="H43" s="634"/>
      <c r="I43" s="634"/>
      <c r="J43" s="635"/>
    </row>
    <row r="44" spans="1:19" ht="8.1" customHeight="1" x14ac:dyDescent="0.2">
      <c r="B44" s="73"/>
      <c r="C44" s="73"/>
      <c r="D44" s="73"/>
      <c r="E44" s="73"/>
      <c r="F44" s="73"/>
      <c r="G44" s="73"/>
      <c r="H44" s="73"/>
      <c r="I44" s="73"/>
      <c r="J44" s="73"/>
    </row>
    <row r="45" spans="1:19" ht="15" x14ac:dyDescent="0.25">
      <c r="A45" s="9" t="s">
        <v>10</v>
      </c>
      <c r="B45" s="636"/>
      <c r="C45" s="637"/>
      <c r="D45" s="637"/>
      <c r="E45" s="638"/>
      <c r="F45" s="73"/>
      <c r="G45" s="76" t="s">
        <v>11</v>
      </c>
      <c r="H45" s="636"/>
      <c r="I45" s="637"/>
      <c r="J45" s="638"/>
    </row>
    <row r="46" spans="1:19" ht="8.1" customHeight="1" x14ac:dyDescent="0.2">
      <c r="B46" s="73"/>
      <c r="C46" s="73"/>
      <c r="D46" s="73"/>
      <c r="E46" s="73"/>
      <c r="F46" s="73"/>
      <c r="G46" s="73"/>
      <c r="H46" s="73"/>
      <c r="I46" s="73"/>
      <c r="J46" s="73"/>
    </row>
    <row r="47" spans="1:19" ht="15" x14ac:dyDescent="0.25">
      <c r="A47" s="9" t="s">
        <v>12</v>
      </c>
      <c r="B47" s="633"/>
      <c r="C47" s="634"/>
      <c r="D47" s="634"/>
      <c r="E47" s="634"/>
      <c r="F47" s="634"/>
      <c r="G47" s="634"/>
      <c r="H47" s="634"/>
      <c r="I47" s="634"/>
      <c r="J47" s="635"/>
    </row>
    <row r="49" spans="1:10" s="1" customFormat="1" x14ac:dyDescent="0.2">
      <c r="A49" s="35"/>
      <c r="B49" s="4"/>
      <c r="C49" s="4"/>
      <c r="D49" s="4"/>
      <c r="E49" s="4"/>
      <c r="F49" s="4"/>
      <c r="G49" s="4"/>
      <c r="H49" s="4"/>
      <c r="I49" s="4"/>
      <c r="J49" s="4"/>
    </row>
    <row r="50" spans="1:10" s="1" customFormat="1" ht="18" x14ac:dyDescent="0.2">
      <c r="A50" s="4"/>
      <c r="B50" s="624" t="s">
        <v>274</v>
      </c>
      <c r="C50" s="624"/>
      <c r="D50" s="624"/>
      <c r="E50" s="624"/>
      <c r="F50" s="624"/>
      <c r="G50" s="624"/>
      <c r="H50" s="624"/>
      <c r="I50" s="624"/>
      <c r="J50" s="225"/>
    </row>
    <row r="51" spans="1:10" s="1" customFormat="1" ht="18" x14ac:dyDescent="0.2">
      <c r="A51" s="4"/>
      <c r="B51" s="625" t="s">
        <v>239</v>
      </c>
      <c r="C51" s="625"/>
      <c r="D51" s="625"/>
      <c r="E51" s="624"/>
      <c r="F51" s="624"/>
      <c r="G51" s="624"/>
      <c r="H51" s="624"/>
      <c r="I51" s="624"/>
      <c r="J51" s="225"/>
    </row>
    <row r="52" spans="1:10" s="1" customFormat="1" ht="15.75" x14ac:dyDescent="0.25">
      <c r="A52" s="4"/>
      <c r="B52" s="648" t="s">
        <v>352</v>
      </c>
      <c r="C52" s="649"/>
      <c r="D52" s="649"/>
      <c r="E52" s="649"/>
      <c r="F52" s="649"/>
      <c r="G52" s="649"/>
      <c r="H52" s="649"/>
      <c r="I52" s="649"/>
      <c r="J52" s="226"/>
    </row>
    <row r="53" spans="1:10" s="1" customFormat="1" ht="18" x14ac:dyDescent="0.25">
      <c r="A53" s="4"/>
      <c r="B53" s="626" t="s">
        <v>34</v>
      </c>
      <c r="C53" s="626"/>
      <c r="D53" s="626"/>
      <c r="E53" s="626"/>
      <c r="F53" s="626"/>
      <c r="G53" s="626"/>
      <c r="H53" s="626"/>
      <c r="I53" s="626"/>
      <c r="J53" s="226"/>
    </row>
    <row r="54" spans="1:10" s="1" customFormat="1" ht="18" x14ac:dyDescent="0.25">
      <c r="A54" s="4"/>
      <c r="B54" s="627" t="s">
        <v>240</v>
      </c>
      <c r="C54" s="627"/>
      <c r="D54" s="627"/>
      <c r="E54" s="626"/>
      <c r="F54" s="626"/>
      <c r="G54" s="626"/>
      <c r="H54" s="626"/>
      <c r="I54" s="626"/>
      <c r="J54" s="226"/>
    </row>
    <row r="55" spans="1:10" s="1" customFormat="1" ht="15" customHeight="1" x14ac:dyDescent="0.2">
      <c r="A55" s="4"/>
      <c r="B55" s="628" t="s">
        <v>340</v>
      </c>
      <c r="C55" s="628"/>
      <c r="D55" s="628"/>
      <c r="E55" s="628"/>
      <c r="F55" s="628"/>
      <c r="G55" s="628"/>
      <c r="H55" s="628"/>
      <c r="I55" s="628"/>
      <c r="J55" s="227"/>
    </row>
    <row r="56" spans="1:10" s="1" customFormat="1" ht="15" customHeight="1" x14ac:dyDescent="0.2">
      <c r="A56" s="4"/>
      <c r="B56" s="628" t="s">
        <v>341</v>
      </c>
      <c r="C56" s="628"/>
      <c r="D56" s="628"/>
      <c r="E56" s="628"/>
      <c r="F56" s="628"/>
      <c r="G56" s="628"/>
      <c r="H56" s="628"/>
      <c r="I56" s="628"/>
      <c r="J56" s="227"/>
    </row>
    <row r="57" spans="1:10" s="1" customFormat="1" ht="15" customHeight="1" x14ac:dyDescent="0.2">
      <c r="A57" s="4"/>
      <c r="B57" s="628" t="s">
        <v>342</v>
      </c>
      <c r="C57" s="628"/>
      <c r="D57" s="628"/>
      <c r="E57" s="628"/>
      <c r="F57" s="628"/>
      <c r="G57" s="628"/>
      <c r="H57" s="628"/>
      <c r="I57" s="628"/>
      <c r="J57" s="227"/>
    </row>
    <row r="58" spans="1:10" s="1" customFormat="1" ht="15" x14ac:dyDescent="0.2">
      <c r="A58" s="4"/>
      <c r="B58" s="647"/>
      <c r="C58" s="647"/>
      <c r="D58" s="647"/>
      <c r="E58" s="647"/>
      <c r="F58" s="647"/>
      <c r="G58" s="647"/>
      <c r="H58" s="647"/>
      <c r="I58" s="647"/>
      <c r="J58" s="226"/>
    </row>
    <row r="59" spans="1:10" s="1" customFormat="1" x14ac:dyDescent="0.2">
      <c r="A59" s="7"/>
      <c r="B59" s="542"/>
      <c r="C59" s="542"/>
      <c r="D59" s="542"/>
      <c r="E59" s="542"/>
      <c r="F59" s="542"/>
      <c r="G59" s="542"/>
      <c r="H59" s="542"/>
      <c r="I59" s="542"/>
      <c r="J59" s="7"/>
    </row>
    <row r="60" spans="1:10" s="1" customFormat="1" ht="23.25" x14ac:dyDescent="0.35">
      <c r="A60" s="4"/>
      <c r="B60" s="623" t="s">
        <v>275</v>
      </c>
      <c r="C60" s="623"/>
      <c r="D60" s="623"/>
      <c r="E60" s="623"/>
      <c r="F60" s="228"/>
      <c r="G60" s="622">
        <v>45382</v>
      </c>
      <c r="H60" s="622"/>
      <c r="I60" s="622"/>
      <c r="J60" s="229"/>
    </row>
    <row r="61" spans="1:10" s="1" customFormat="1" x14ac:dyDescent="0.2">
      <c r="A61" s="4"/>
      <c r="B61" s="4"/>
      <c r="C61" s="4"/>
      <c r="D61" s="4"/>
      <c r="E61" s="4"/>
      <c r="F61" s="4"/>
      <c r="G61" s="4"/>
      <c r="H61" s="4"/>
      <c r="I61" s="4"/>
      <c r="J61" s="4"/>
    </row>
    <row r="62" spans="1:10" s="1" customFormat="1" ht="14.25" customHeight="1" x14ac:dyDescent="0.2">
      <c r="A62" s="650" t="s">
        <v>35</v>
      </c>
      <c r="B62" s="650"/>
      <c r="C62" s="650"/>
      <c r="D62" s="650"/>
      <c r="E62" s="650"/>
      <c r="F62" s="650"/>
      <c r="G62" s="650"/>
      <c r="H62" s="650"/>
      <c r="I62" s="650"/>
      <c r="J62" s="650"/>
    </row>
    <row r="63" spans="1:10" s="1" customFormat="1" ht="14.25" customHeight="1" x14ac:dyDescent="0.2">
      <c r="A63" s="650"/>
      <c r="B63" s="650"/>
      <c r="C63" s="650"/>
      <c r="D63" s="650"/>
      <c r="E63" s="650"/>
      <c r="F63" s="650"/>
      <c r="G63" s="650"/>
      <c r="H63" s="650"/>
      <c r="I63" s="650"/>
      <c r="J63" s="650"/>
    </row>
    <row r="64" spans="1:10" s="1" customFormat="1" x14ac:dyDescent="0.2">
      <c r="A64" s="650"/>
      <c r="B64" s="650"/>
      <c r="C64" s="650"/>
      <c r="D64" s="650"/>
      <c r="E64" s="650"/>
      <c r="F64" s="650"/>
      <c r="G64" s="650"/>
      <c r="H64" s="650"/>
      <c r="I64" s="650"/>
      <c r="J64" s="650"/>
    </row>
    <row r="65" spans="1:10" s="1" customFormat="1" x14ac:dyDescent="0.2">
      <c r="A65" s="4"/>
      <c r="B65" s="4"/>
      <c r="C65" s="4"/>
      <c r="D65" s="4"/>
      <c r="E65" s="4"/>
      <c r="F65" s="4"/>
      <c r="G65" s="4"/>
      <c r="H65" s="4"/>
      <c r="I65" s="4"/>
      <c r="J65" s="4"/>
    </row>
    <row r="66" spans="1:10" s="1" customFormat="1" ht="14.25" customHeight="1" x14ac:dyDescent="0.2">
      <c r="A66" s="5"/>
      <c r="B66" s="651" t="s">
        <v>268</v>
      </c>
      <c r="C66" s="652"/>
      <c r="D66" s="652"/>
      <c r="E66" s="652"/>
      <c r="F66" s="652"/>
      <c r="G66" s="652"/>
      <c r="H66" s="652"/>
      <c r="I66" s="653"/>
      <c r="J66" s="230"/>
    </row>
    <row r="67" spans="1:10" s="1" customFormat="1" ht="14.25" customHeight="1" x14ac:dyDescent="0.2">
      <c r="A67" s="230"/>
      <c r="B67" s="654"/>
      <c r="C67" s="655"/>
      <c r="D67" s="655"/>
      <c r="E67" s="655"/>
      <c r="F67" s="655"/>
      <c r="G67" s="655"/>
      <c r="H67" s="655"/>
      <c r="I67" s="656"/>
      <c r="J67" s="230"/>
    </row>
    <row r="68" spans="1:10" s="1" customFormat="1" ht="15" customHeight="1" x14ac:dyDescent="0.2">
      <c r="A68" s="230"/>
      <c r="B68" s="654"/>
      <c r="C68" s="655"/>
      <c r="D68" s="655"/>
      <c r="E68" s="655"/>
      <c r="F68" s="655"/>
      <c r="G68" s="655"/>
      <c r="H68" s="655"/>
      <c r="I68" s="656"/>
      <c r="J68" s="230"/>
    </row>
    <row r="69" spans="1:10" s="1" customFormat="1" ht="15" customHeight="1" x14ac:dyDescent="0.2">
      <c r="A69" s="230"/>
      <c r="B69" s="657" t="s">
        <v>341</v>
      </c>
      <c r="C69" s="658"/>
      <c r="D69" s="658"/>
      <c r="E69" s="658"/>
      <c r="F69" s="658"/>
      <c r="G69" s="658"/>
      <c r="H69" s="658"/>
      <c r="I69" s="659"/>
      <c r="J69" s="230"/>
    </row>
    <row r="70" spans="1:10" s="1" customFormat="1" ht="15" customHeight="1" x14ac:dyDescent="0.2">
      <c r="A70" s="230"/>
      <c r="B70" s="657" t="s">
        <v>345</v>
      </c>
      <c r="C70" s="658"/>
      <c r="D70" s="658"/>
      <c r="E70" s="658"/>
      <c r="F70" s="658"/>
      <c r="G70" s="658"/>
      <c r="H70" s="658"/>
      <c r="I70" s="659"/>
      <c r="J70" s="230"/>
    </row>
    <row r="71" spans="1:10" s="1" customFormat="1" ht="23.25" customHeight="1" x14ac:dyDescent="0.2">
      <c r="A71" s="230"/>
      <c r="B71" s="629" t="s">
        <v>353</v>
      </c>
      <c r="C71" s="630"/>
      <c r="D71" s="630"/>
      <c r="E71" s="630"/>
      <c r="F71" s="630"/>
      <c r="G71" s="630"/>
      <c r="H71" s="630"/>
      <c r="I71" s="631"/>
      <c r="J71" s="230"/>
    </row>
    <row r="72" spans="1:10" s="1" customFormat="1" x14ac:dyDescent="0.2">
      <c r="A72" s="5"/>
      <c r="B72" s="4"/>
      <c r="C72" s="4"/>
      <c r="D72" s="4"/>
      <c r="E72" s="4"/>
      <c r="F72" s="4"/>
      <c r="G72" s="4"/>
      <c r="H72" s="4"/>
      <c r="I72" s="4"/>
      <c r="J72" s="4"/>
    </row>
    <row r="74" spans="1:10" s="11" customFormat="1" ht="18" x14ac:dyDescent="0.25">
      <c r="B74" s="12"/>
      <c r="C74" s="12"/>
      <c r="D74" s="12"/>
    </row>
    <row r="76" spans="1:10" ht="15" x14ac:dyDescent="0.25">
      <c r="A76" s="316" t="s">
        <v>14</v>
      </c>
      <c r="B76" s="357">
        <f>F8</f>
        <v>0</v>
      </c>
      <c r="C76" s="535"/>
      <c r="D76" s="535"/>
      <c r="F76" s="117"/>
    </row>
    <row r="77" spans="1:10" ht="15" x14ac:dyDescent="0.25">
      <c r="A77" s="316" t="s">
        <v>15</v>
      </c>
      <c r="B77" s="335">
        <f>G5</f>
        <v>2023</v>
      </c>
      <c r="C77" s="536"/>
      <c r="D77" s="536"/>
    </row>
    <row r="78" spans="1:10" ht="15" x14ac:dyDescent="0.2">
      <c r="A78" s="316" t="s">
        <v>16</v>
      </c>
      <c r="B78" s="336">
        <f>F10</f>
        <v>0</v>
      </c>
      <c r="C78" s="537"/>
      <c r="D78" s="537"/>
    </row>
    <row r="79" spans="1:10" ht="15" x14ac:dyDescent="0.25">
      <c r="A79" s="316" t="s">
        <v>32</v>
      </c>
      <c r="B79" s="337">
        <f>F18</f>
        <v>0</v>
      </c>
      <c r="C79" s="538"/>
      <c r="D79" s="538"/>
    </row>
    <row r="80" spans="1:10" ht="15" x14ac:dyDescent="0.25">
      <c r="A80" s="316" t="s">
        <v>9</v>
      </c>
      <c r="B80" s="338">
        <f>H36</f>
        <v>0</v>
      </c>
      <c r="C80" s="538"/>
      <c r="D80" s="538"/>
    </row>
    <row r="81" spans="1:4" ht="15" x14ac:dyDescent="0.25">
      <c r="A81" s="316" t="s">
        <v>17</v>
      </c>
      <c r="B81" s="338" t="s">
        <v>55</v>
      </c>
      <c r="C81" s="538"/>
      <c r="D81" s="538"/>
    </row>
    <row r="82" spans="1:4" ht="15" x14ac:dyDescent="0.25">
      <c r="A82" s="316" t="s">
        <v>18</v>
      </c>
      <c r="B82" s="539" t="s">
        <v>346</v>
      </c>
      <c r="C82" s="538"/>
      <c r="D82" s="538"/>
    </row>
  </sheetData>
  <sheetProtection algorithmName="SHA-512" hashValue="qCUyBUK5BQUmRMuqhxlu6wAuYJHKcHie7yIH1NLNgmtyL7olXhGld+//HESYDO98F3FJw+kjV4O6p54RE2sk4A==" saltValue="WEquSnjMzN1GQokiOT5QMQ==" spinCount="100000" sheet="1" objects="1" scenarios="1" selectLockedCells="1"/>
  <mergeCells count="41">
    <mergeCell ref="B69:I69"/>
    <mergeCell ref="B70:I70"/>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71:I71"/>
    <mergeCell ref="K3:P7"/>
    <mergeCell ref="B47:J47"/>
    <mergeCell ref="H38:J38"/>
    <mergeCell ref="H45:J45"/>
    <mergeCell ref="B29:J29"/>
    <mergeCell ref="F8:J8"/>
    <mergeCell ref="F10:J10"/>
    <mergeCell ref="F12:J12"/>
    <mergeCell ref="F14:J14"/>
    <mergeCell ref="A3:J3"/>
    <mergeCell ref="B45:E45"/>
    <mergeCell ref="B58:I58"/>
    <mergeCell ref="B52:I52"/>
    <mergeCell ref="A62:J64"/>
    <mergeCell ref="B66:I68"/>
    <mergeCell ref="G60:I60"/>
    <mergeCell ref="B60:E60"/>
    <mergeCell ref="B50:I50"/>
    <mergeCell ref="B51:I51"/>
    <mergeCell ref="B53:I53"/>
    <mergeCell ref="B54:I54"/>
    <mergeCell ref="B55:I55"/>
    <mergeCell ref="B56:I56"/>
    <mergeCell ref="B57:I57"/>
  </mergeCells>
  <phoneticPr fontId="22" type="noConversion"/>
  <dataValidations xWindow="979" yWindow="225" count="2">
    <dataValidation type="list" allowBlank="1" showInputMessage="1" showErrorMessage="1" prompt="Sélectionner un titre" sqref="F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100-000001000000}">
      <formula1>"Animation globale et coordination, Animation globale et coordination animation collective familles"</formula1>
    </dataValidation>
  </dataValidations>
  <hyperlinks>
    <hyperlink ref="B52" r:id="rId1" xr:uid="{00000000-0004-0000-0100-000000000000}"/>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110"/>
  <sheetViews>
    <sheetView showGridLines="0" zoomScaleNormal="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70" t="s">
        <v>0</v>
      </c>
      <c r="B1" s="670"/>
      <c r="C1" s="670"/>
      <c r="D1" s="670"/>
      <c r="E1" s="670"/>
      <c r="F1" s="670"/>
      <c r="G1" s="670"/>
      <c r="H1" s="670"/>
      <c r="I1" s="670"/>
      <c r="J1" s="670"/>
      <c r="K1" s="670"/>
      <c r="L1" s="670"/>
      <c r="M1" s="670"/>
      <c r="N1" s="670"/>
      <c r="O1" s="670"/>
      <c r="P1" s="670"/>
      <c r="Q1" s="670"/>
    </row>
    <row r="3" spans="1:18" ht="33.75" customHeight="1" x14ac:dyDescent="0.2">
      <c r="A3" s="645" t="s">
        <v>47</v>
      </c>
      <c r="B3" s="645"/>
      <c r="C3" s="645"/>
      <c r="D3" s="645"/>
      <c r="E3" s="645"/>
      <c r="F3" s="645"/>
      <c r="G3" s="645"/>
      <c r="H3" s="645"/>
      <c r="I3" s="645"/>
      <c r="J3" s="645"/>
      <c r="K3" s="645"/>
      <c r="L3" s="645"/>
      <c r="M3" s="645"/>
      <c r="N3" s="645"/>
      <c r="O3" s="645"/>
      <c r="P3" s="645"/>
      <c r="Q3" s="645"/>
    </row>
    <row r="4" spans="1:18" s="109" customFormat="1" ht="6" customHeight="1" x14ac:dyDescent="0.2">
      <c r="A4" s="645"/>
      <c r="B4" s="645"/>
      <c r="C4" s="645"/>
      <c r="D4" s="645"/>
      <c r="E4" s="645"/>
      <c r="F4" s="645"/>
      <c r="G4" s="645"/>
      <c r="H4" s="645"/>
      <c r="I4" s="645"/>
      <c r="J4" s="645"/>
      <c r="K4" s="645"/>
      <c r="L4" s="645"/>
      <c r="M4" s="645"/>
      <c r="N4" s="645"/>
      <c r="O4" s="645"/>
      <c r="P4" s="645"/>
      <c r="Q4" s="645"/>
    </row>
    <row r="5" spans="1:18" ht="26.25" customHeight="1" x14ac:dyDescent="0.2">
      <c r="A5" s="671" t="s">
        <v>241</v>
      </c>
      <c r="B5" s="671"/>
      <c r="C5" s="671"/>
      <c r="D5" s="671"/>
      <c r="E5" s="671"/>
      <c r="F5" s="671"/>
      <c r="G5" s="671"/>
      <c r="H5" s="671"/>
      <c r="I5" s="671"/>
      <c r="J5" s="671"/>
      <c r="K5" s="671"/>
      <c r="L5" s="671"/>
      <c r="M5" s="671"/>
      <c r="N5" s="671"/>
      <c r="O5" s="671"/>
      <c r="P5" s="671"/>
      <c r="Q5" s="671"/>
    </row>
    <row r="6" spans="1:18" ht="6.75" customHeight="1" x14ac:dyDescent="0.2"/>
    <row r="7" spans="1:18" ht="32.25" customHeight="1" x14ac:dyDescent="0.2">
      <c r="A7" s="672" t="s">
        <v>347</v>
      </c>
      <c r="B7" s="672"/>
      <c r="C7" s="672"/>
      <c r="D7" s="672"/>
      <c r="E7" s="672"/>
      <c r="F7" s="672"/>
      <c r="G7" s="672"/>
      <c r="H7" s="672"/>
      <c r="I7" s="672"/>
      <c r="J7" s="672"/>
      <c r="K7" s="672"/>
      <c r="L7" s="672"/>
      <c r="M7" s="672"/>
      <c r="N7" s="672"/>
      <c r="O7" s="672"/>
      <c r="P7" s="672"/>
      <c r="Q7" s="672"/>
    </row>
    <row r="8" spans="1:18" s="37" customFormat="1" ht="16.5" customHeight="1" x14ac:dyDescent="0.2"/>
    <row r="9" spans="1:18" s="37" customFormat="1" ht="24.75" customHeight="1" thickBot="1" x14ac:dyDescent="0.25">
      <c r="A9" s="682" t="s">
        <v>270</v>
      </c>
      <c r="B9" s="682"/>
      <c r="C9" s="682"/>
      <c r="D9" s="682"/>
      <c r="E9" s="682"/>
      <c r="F9" s="682"/>
      <c r="G9" s="682"/>
      <c r="H9" s="682"/>
      <c r="I9" s="682"/>
      <c r="J9" s="682"/>
      <c r="K9" s="116"/>
    </row>
    <row r="10" spans="1:18" ht="54.75" customHeight="1" thickTop="1" x14ac:dyDescent="0.2">
      <c r="A10" s="37"/>
      <c r="B10" s="727" t="s">
        <v>301</v>
      </c>
      <c r="C10" s="727"/>
      <c r="D10" s="727"/>
      <c r="E10" s="727"/>
      <c r="F10" s="727"/>
      <c r="G10" s="727"/>
      <c r="H10" s="727"/>
      <c r="I10" s="727"/>
      <c r="J10" s="728"/>
      <c r="K10" s="680" t="s">
        <v>321</v>
      </c>
      <c r="L10" s="681"/>
      <c r="N10" s="722" t="s">
        <v>320</v>
      </c>
      <c r="P10" s="675" t="s">
        <v>303</v>
      </c>
      <c r="Q10" s="677" t="s">
        <v>304</v>
      </c>
    </row>
    <row r="11" spans="1:18" s="31" customFormat="1" ht="17.25" customHeight="1" x14ac:dyDescent="0.25">
      <c r="A11" s="117"/>
      <c r="B11" s="683" t="s">
        <v>242</v>
      </c>
      <c r="C11" s="683" t="s">
        <v>48</v>
      </c>
      <c r="D11" s="683" t="s">
        <v>49</v>
      </c>
      <c r="E11" s="683" t="s">
        <v>50</v>
      </c>
      <c r="F11" s="721" t="s">
        <v>302</v>
      </c>
      <c r="G11" s="721" t="s">
        <v>255</v>
      </c>
      <c r="H11" s="721" t="s">
        <v>256</v>
      </c>
      <c r="I11" s="733" t="s">
        <v>331</v>
      </c>
      <c r="K11" s="678" t="s">
        <v>322</v>
      </c>
      <c r="L11" s="679" t="s">
        <v>323</v>
      </c>
      <c r="N11" s="725"/>
      <c r="O11" s="449"/>
      <c r="P11" s="676"/>
      <c r="Q11" s="676"/>
    </row>
    <row r="12" spans="1:18" s="31" customFormat="1" ht="17.25" customHeight="1" x14ac:dyDescent="0.25">
      <c r="A12" s="117"/>
      <c r="B12" s="683"/>
      <c r="C12" s="683"/>
      <c r="D12" s="683"/>
      <c r="E12" s="683"/>
      <c r="F12" s="721"/>
      <c r="G12" s="721"/>
      <c r="H12" s="721"/>
      <c r="I12" s="733"/>
      <c r="K12" s="678"/>
      <c r="L12" s="679"/>
      <c r="N12" s="725"/>
      <c r="O12" s="449"/>
      <c r="P12" s="676"/>
      <c r="Q12" s="676"/>
    </row>
    <row r="13" spans="1:18" s="31" customFormat="1" ht="9.75" customHeight="1" thickBot="1" x14ac:dyDescent="0.3">
      <c r="A13" s="117"/>
      <c r="B13" s="683"/>
      <c r="C13" s="683"/>
      <c r="D13" s="683"/>
      <c r="E13" s="683"/>
      <c r="F13" s="721"/>
      <c r="G13" s="721"/>
      <c r="H13" s="721"/>
      <c r="I13" s="733"/>
      <c r="K13" s="678"/>
      <c r="L13" s="679"/>
      <c r="N13" s="726"/>
      <c r="O13" s="449"/>
      <c r="P13" s="676"/>
      <c r="Q13" s="676"/>
    </row>
    <row r="14" spans="1:18" s="31" customFormat="1" ht="17.25" customHeight="1" thickTop="1" thickBot="1" x14ac:dyDescent="0.25">
      <c r="A14" s="684" t="s">
        <v>53</v>
      </c>
      <c r="B14" s="685" t="s">
        <v>43</v>
      </c>
      <c r="C14" s="686"/>
      <c r="D14" s="686"/>
      <c r="E14" s="686"/>
      <c r="F14" s="686"/>
      <c r="G14" s="686"/>
      <c r="H14" s="686"/>
      <c r="I14" s="687"/>
      <c r="K14" s="433">
        <f>SUM(K15:K17)</f>
        <v>0</v>
      </c>
      <c r="L14" s="434">
        <f>SUM(L15:L17)</f>
        <v>0</v>
      </c>
      <c r="N14" s="454">
        <f>SUM(N15:N17)/100</f>
        <v>0</v>
      </c>
      <c r="O14" s="430"/>
      <c r="P14" s="673" t="s">
        <v>305</v>
      </c>
      <c r="Q14" s="674"/>
      <c r="R14" s="715" t="str">
        <f>IF(N14&gt;2,"attention proratisation à faire onglet 4","ETP ok")</f>
        <v>ETP ok</v>
      </c>
    </row>
    <row r="15" spans="1:18" s="31" customFormat="1" ht="17.25" customHeight="1" thickTop="1" x14ac:dyDescent="0.25">
      <c r="A15" s="684"/>
      <c r="B15" s="115"/>
      <c r="C15" s="111"/>
      <c r="D15" s="111"/>
      <c r="E15" s="111"/>
      <c r="F15" s="361"/>
      <c r="G15" s="112"/>
      <c r="H15" s="112"/>
      <c r="I15" s="361"/>
      <c r="K15" s="473">
        <f>(I15*G15)/100</f>
        <v>0</v>
      </c>
      <c r="L15" s="474">
        <f>(I15*H15)/100</f>
        <v>0</v>
      </c>
      <c r="N15" s="451">
        <f>F15*I15</f>
        <v>0</v>
      </c>
      <c r="O15" s="450"/>
      <c r="P15" s="516"/>
      <c r="Q15" s="516"/>
      <c r="R15" s="716"/>
    </row>
    <row r="16" spans="1:18" s="31" customFormat="1" ht="17.25" customHeight="1" x14ac:dyDescent="0.25">
      <c r="A16" s="684"/>
      <c r="B16" s="115"/>
      <c r="C16" s="111"/>
      <c r="D16" s="111"/>
      <c r="E16" s="111"/>
      <c r="F16" s="361"/>
      <c r="G16" s="112"/>
      <c r="H16" s="112"/>
      <c r="I16" s="361"/>
      <c r="K16" s="473">
        <f>(I16*G16)/100</f>
        <v>0</v>
      </c>
      <c r="L16" s="474">
        <f t="shared" ref="L16:L17" si="0">(I16*H16)/100</f>
        <v>0</v>
      </c>
      <c r="N16" s="451">
        <f t="shared" ref="N16:N17" si="1">F16*I16</f>
        <v>0</v>
      </c>
      <c r="O16" s="450"/>
      <c r="P16" s="517"/>
      <c r="Q16" s="517"/>
      <c r="R16" s="716"/>
    </row>
    <row r="17" spans="1:18" s="31" customFormat="1" ht="17.25" customHeight="1" thickBot="1" x14ac:dyDescent="0.3">
      <c r="A17" s="684"/>
      <c r="B17" s="115"/>
      <c r="C17" s="111"/>
      <c r="D17" s="111"/>
      <c r="E17" s="111"/>
      <c r="F17" s="361"/>
      <c r="G17" s="112"/>
      <c r="H17" s="112"/>
      <c r="I17" s="361"/>
      <c r="K17" s="473">
        <f>(I17*G17)/100</f>
        <v>0</v>
      </c>
      <c r="L17" s="474">
        <f t="shared" si="0"/>
        <v>0</v>
      </c>
      <c r="N17" s="451">
        <f t="shared" si="1"/>
        <v>0</v>
      </c>
      <c r="O17" s="450"/>
      <c r="P17" s="517"/>
      <c r="Q17" s="517"/>
      <c r="R17" s="717"/>
    </row>
    <row r="18" spans="1:18" s="32" customFormat="1" ht="17.25" customHeight="1" thickTop="1" thickBot="1" x14ac:dyDescent="0.25">
      <c r="A18" s="684"/>
      <c r="B18" s="685" t="s">
        <v>44</v>
      </c>
      <c r="C18" s="686"/>
      <c r="D18" s="686"/>
      <c r="E18" s="686"/>
      <c r="F18" s="686"/>
      <c r="G18" s="686"/>
      <c r="H18" s="686"/>
      <c r="I18" s="687"/>
      <c r="K18" s="435">
        <f>SUM(K19:K23)</f>
        <v>0</v>
      </c>
      <c r="L18" s="436">
        <f>SUM(L19:L23)</f>
        <v>0</v>
      </c>
      <c r="N18" s="455">
        <f>SUM(N19:N23)/100</f>
        <v>0</v>
      </c>
      <c r="O18" s="431"/>
      <c r="P18" s="119"/>
      <c r="Q18" s="119"/>
      <c r="R18" s="718" t="str">
        <f>IF(N18&gt;3,"attention proratisation à faire onglet 4","ETP ok")</f>
        <v>ETP ok</v>
      </c>
    </row>
    <row r="19" spans="1:18" s="32" customFormat="1" ht="17.25" customHeight="1" thickTop="1" x14ac:dyDescent="0.2">
      <c r="A19" s="684"/>
      <c r="B19" s="115"/>
      <c r="C19" s="111"/>
      <c r="D19" s="111"/>
      <c r="E19" s="111"/>
      <c r="F19" s="362"/>
      <c r="G19" s="112"/>
      <c r="H19" s="112"/>
      <c r="I19" s="361"/>
      <c r="K19" s="473">
        <f>(I19*G19)/100</f>
        <v>0</v>
      </c>
      <c r="L19" s="474">
        <f>(I19*H19)/100</f>
        <v>0</v>
      </c>
      <c r="N19" s="451">
        <f>F19*I19</f>
        <v>0</v>
      </c>
      <c r="O19" s="450"/>
      <c r="P19" s="518"/>
      <c r="Q19" s="518"/>
      <c r="R19" s="719"/>
    </row>
    <row r="20" spans="1:18" s="32" customFormat="1" ht="17.25" customHeight="1" x14ac:dyDescent="0.2">
      <c r="A20" s="684"/>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19"/>
    </row>
    <row r="21" spans="1:18" s="32" customFormat="1" ht="17.25" customHeight="1" x14ac:dyDescent="0.2">
      <c r="A21" s="684"/>
      <c r="B21" s="115"/>
      <c r="C21" s="111"/>
      <c r="D21" s="111"/>
      <c r="E21" s="111"/>
      <c r="F21" s="361"/>
      <c r="G21" s="112"/>
      <c r="H21" s="112"/>
      <c r="I21" s="361"/>
      <c r="K21" s="473">
        <f t="shared" si="2"/>
        <v>0</v>
      </c>
      <c r="L21" s="474">
        <f t="shared" si="3"/>
        <v>0</v>
      </c>
      <c r="N21" s="451">
        <f t="shared" si="4"/>
        <v>0</v>
      </c>
      <c r="O21" s="450"/>
      <c r="P21" s="518"/>
      <c r="Q21" s="518"/>
      <c r="R21" s="719"/>
    </row>
    <row r="22" spans="1:18" s="32" customFormat="1" ht="17.25" customHeight="1" x14ac:dyDescent="0.2">
      <c r="A22" s="684"/>
      <c r="B22" s="360"/>
      <c r="C22" s="111"/>
      <c r="D22" s="111"/>
      <c r="E22" s="111"/>
      <c r="F22" s="362"/>
      <c r="G22" s="112"/>
      <c r="H22" s="112"/>
      <c r="I22" s="361"/>
      <c r="K22" s="473">
        <f t="shared" si="2"/>
        <v>0</v>
      </c>
      <c r="L22" s="474">
        <f t="shared" si="3"/>
        <v>0</v>
      </c>
      <c r="N22" s="451">
        <f t="shared" si="4"/>
        <v>0</v>
      </c>
      <c r="O22" s="450"/>
      <c r="P22" s="518"/>
      <c r="Q22" s="518"/>
      <c r="R22" s="719"/>
    </row>
    <row r="23" spans="1:18" s="32" customFormat="1" ht="17.25" customHeight="1" thickBot="1" x14ac:dyDescent="0.25">
      <c r="A23" s="684"/>
      <c r="B23" s="360"/>
      <c r="C23" s="111"/>
      <c r="D23" s="111"/>
      <c r="E23" s="111"/>
      <c r="F23" s="362"/>
      <c r="G23" s="112"/>
      <c r="H23" s="112"/>
      <c r="I23" s="361"/>
      <c r="K23" s="473">
        <f t="shared" si="2"/>
        <v>0</v>
      </c>
      <c r="L23" s="474">
        <f t="shared" si="3"/>
        <v>0</v>
      </c>
      <c r="N23" s="451">
        <f t="shared" si="4"/>
        <v>0</v>
      </c>
      <c r="O23" s="450"/>
      <c r="P23" s="518"/>
      <c r="Q23" s="518"/>
      <c r="R23" s="720"/>
    </row>
    <row r="24" spans="1:18" s="32" customFormat="1" ht="17.25" customHeight="1" thickTop="1" thickBot="1" x14ac:dyDescent="0.25">
      <c r="A24" s="684"/>
      <c r="B24" s="685" t="s">
        <v>45</v>
      </c>
      <c r="C24" s="686"/>
      <c r="D24" s="686"/>
      <c r="E24" s="686"/>
      <c r="F24" s="686"/>
      <c r="G24" s="686"/>
      <c r="H24" s="686"/>
      <c r="I24" s="687"/>
      <c r="K24" s="435">
        <f>SUM(K25:K26)</f>
        <v>0</v>
      </c>
      <c r="L24" s="436">
        <f>SUM(L25:L26)</f>
        <v>0</v>
      </c>
      <c r="N24" s="455">
        <f>SUM(N25:N27)/100</f>
        <v>0</v>
      </c>
      <c r="O24" s="431"/>
      <c r="P24" s="119"/>
      <c r="Q24" s="119"/>
      <c r="R24" s="718" t="str">
        <f>IF(N24&gt;0.5,"attention proratisation à faire onglet 4","ETP ok")</f>
        <v>ETP ok</v>
      </c>
    </row>
    <row r="25" spans="1:18" s="32" customFormat="1" ht="17.25" customHeight="1" thickTop="1" x14ac:dyDescent="0.2">
      <c r="A25" s="684"/>
      <c r="B25" s="360"/>
      <c r="C25" s="111"/>
      <c r="D25" s="111"/>
      <c r="E25" s="111"/>
      <c r="F25" s="362"/>
      <c r="G25" s="359"/>
      <c r="H25" s="359"/>
      <c r="I25" s="362"/>
      <c r="K25" s="473">
        <f>(I25*G25)/100</f>
        <v>0</v>
      </c>
      <c r="L25" s="474">
        <f>(I25*H25)/100</f>
        <v>0</v>
      </c>
      <c r="N25" s="451">
        <f>F25*I25</f>
        <v>0</v>
      </c>
      <c r="O25" s="450"/>
      <c r="P25" s="518"/>
      <c r="Q25" s="518"/>
      <c r="R25" s="719"/>
    </row>
    <row r="26" spans="1:18" s="32" customFormat="1" ht="17.25" customHeight="1" thickBot="1" x14ac:dyDescent="0.25">
      <c r="A26" s="684"/>
      <c r="B26" s="115"/>
      <c r="C26" s="111"/>
      <c r="D26" s="111"/>
      <c r="E26" s="111"/>
      <c r="F26" s="361"/>
      <c r="G26" s="423"/>
      <c r="H26" s="423"/>
      <c r="I26" s="424"/>
      <c r="K26" s="473">
        <f>(I26*G26)/100</f>
        <v>0</v>
      </c>
      <c r="L26" s="474">
        <f>(I26*H26)/100</f>
        <v>0</v>
      </c>
      <c r="N26" s="452">
        <f t="shared" ref="N26" si="5">F26*I26</f>
        <v>0</v>
      </c>
      <c r="O26" s="450"/>
      <c r="P26" s="518"/>
      <c r="Q26" s="518"/>
      <c r="R26" s="720"/>
    </row>
    <row r="27" spans="1:18" s="32" customFormat="1" ht="17.25" customHeight="1" thickTop="1" thickBot="1" x14ac:dyDescent="0.25">
      <c r="A27" s="684"/>
      <c r="B27" s="711" t="s">
        <v>46</v>
      </c>
      <c r="C27" s="712"/>
      <c r="D27" s="712"/>
      <c r="E27" s="712"/>
      <c r="F27" s="712"/>
      <c r="G27" s="712"/>
      <c r="H27" s="712"/>
      <c r="I27" s="713"/>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54</v>
      </c>
      <c r="C29" s="439"/>
      <c r="D29" s="439"/>
      <c r="E29" s="439"/>
      <c r="F29" s="439"/>
      <c r="G29" s="439"/>
      <c r="H29" s="439"/>
      <c r="I29" s="440"/>
      <c r="J29" s="441"/>
      <c r="K29" s="458"/>
      <c r="L29" s="459"/>
      <c r="N29" s="456">
        <f>SUM(N30:N33)/100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3" si="6">F30*I30</f>
        <v>0</v>
      </c>
      <c r="P30" s="518"/>
      <c r="Q30" s="518"/>
    </row>
    <row r="31" spans="1:18" s="32" customFormat="1" ht="17.25" customHeight="1" x14ac:dyDescent="0.25">
      <c r="A31" s="117"/>
      <c r="B31" s="360"/>
      <c r="C31" s="111"/>
      <c r="D31" s="111"/>
      <c r="E31" s="111"/>
      <c r="F31" s="362"/>
      <c r="G31" s="359"/>
      <c r="H31" s="359"/>
      <c r="I31" s="391"/>
      <c r="J31" s="475"/>
      <c r="K31" s="473">
        <f>(I31*G31)/100</f>
        <v>0</v>
      </c>
      <c r="L31" s="474">
        <f>(I31*H31)/100</f>
        <v>0</v>
      </c>
      <c r="N31" s="453">
        <f t="shared" si="6"/>
        <v>0</v>
      </c>
      <c r="P31" s="518"/>
      <c r="Q31" s="518"/>
    </row>
    <row r="32" spans="1:18" s="32" customFormat="1" ht="17.25" customHeight="1" x14ac:dyDescent="0.25">
      <c r="A32" s="117"/>
      <c r="B32" s="115"/>
      <c r="C32" s="111"/>
      <c r="D32" s="111"/>
      <c r="E32" s="111"/>
      <c r="F32" s="361"/>
      <c r="G32" s="112"/>
      <c r="H32" s="112"/>
      <c r="I32" s="391"/>
      <c r="J32" s="476"/>
      <c r="K32" s="473">
        <f t="shared" ref="K32:K33" si="7">(I32*G32)/100</f>
        <v>0</v>
      </c>
      <c r="L32" s="474">
        <f t="shared" ref="L32:L33" si="8">(I32*H32)/100</f>
        <v>0</v>
      </c>
      <c r="N32" s="453">
        <f t="shared" si="6"/>
        <v>0</v>
      </c>
      <c r="P32" s="518"/>
      <c r="Q32" s="518"/>
    </row>
    <row r="33" spans="1:17" s="33" customFormat="1" ht="17.25" customHeight="1" thickBot="1" x14ac:dyDescent="0.3">
      <c r="A33" s="117"/>
      <c r="B33" s="115"/>
      <c r="C33" s="111"/>
      <c r="D33" s="111"/>
      <c r="E33" s="111"/>
      <c r="F33" s="361"/>
      <c r="G33" s="423"/>
      <c r="H33" s="423"/>
      <c r="I33" s="426"/>
      <c r="J33" s="476"/>
      <c r="K33" s="473">
        <f t="shared" si="7"/>
        <v>0</v>
      </c>
      <c r="L33" s="474">
        <f t="shared" si="8"/>
        <v>0</v>
      </c>
      <c r="N33" s="453">
        <f t="shared" si="6"/>
        <v>0</v>
      </c>
      <c r="P33" s="482"/>
      <c r="Q33" s="497"/>
    </row>
    <row r="34" spans="1:17" ht="17.25" customHeight="1" thickTop="1" thickBot="1" x14ac:dyDescent="0.3">
      <c r="A34" s="117"/>
      <c r="B34" s="711" t="s">
        <v>280</v>
      </c>
      <c r="C34" s="712"/>
      <c r="D34" s="712"/>
      <c r="E34" s="712"/>
      <c r="F34" s="712"/>
      <c r="G34" s="712"/>
      <c r="H34" s="712"/>
      <c r="I34" s="713"/>
      <c r="J34" s="457"/>
      <c r="K34" s="437">
        <f>SUM(K30:K33)</f>
        <v>0</v>
      </c>
      <c r="L34" s="425">
        <f>SUM(L30:L33)</f>
        <v>0</v>
      </c>
      <c r="N34" s="447"/>
      <c r="P34" s="448"/>
    </row>
    <row r="35" spans="1:17" s="5" customFormat="1" ht="17.25" customHeight="1" thickTop="1" thickBot="1" x14ac:dyDescent="0.3">
      <c r="A35" s="124"/>
      <c r="B35" s="125"/>
      <c r="C35" s="125"/>
      <c r="D35" s="125"/>
      <c r="E35" s="125"/>
      <c r="F35" s="125"/>
      <c r="G35" s="125"/>
      <c r="H35" s="125"/>
      <c r="I35" s="472"/>
      <c r="J35" s="123"/>
      <c r="K35" s="468"/>
      <c r="L35" s="123"/>
      <c r="P35" s="477"/>
    </row>
    <row r="36" spans="1:17" ht="17.25" customHeight="1" thickTop="1" thickBot="1" x14ac:dyDescent="0.3">
      <c r="A36" s="117"/>
      <c r="B36" s="438" t="s">
        <v>152</v>
      </c>
      <c r="C36" s="439"/>
      <c r="D36" s="439"/>
      <c r="E36" s="439"/>
      <c r="F36" s="439"/>
      <c r="G36" s="439"/>
      <c r="H36" s="439"/>
      <c r="I36" s="439"/>
      <c r="J36" s="460"/>
      <c r="K36" s="458"/>
      <c r="L36" s="459"/>
      <c r="N36" s="456">
        <f>SUM(N37:N75)/100</f>
        <v>0</v>
      </c>
      <c r="P36" s="119"/>
      <c r="Q36" s="119"/>
    </row>
    <row r="37" spans="1:17" ht="17.25" customHeight="1" thickTop="1" x14ac:dyDescent="0.25">
      <c r="A37" s="117"/>
      <c r="B37" s="115"/>
      <c r="C37" s="111"/>
      <c r="D37" s="111"/>
      <c r="E37" s="111"/>
      <c r="F37" s="361"/>
      <c r="G37" s="112"/>
      <c r="H37" s="112"/>
      <c r="I37" s="443"/>
      <c r="J37" s="476"/>
      <c r="K37" s="473">
        <f>(I37*G37)/100</f>
        <v>0</v>
      </c>
      <c r="L37" s="474">
        <f>(I37*H37)/100</f>
        <v>0</v>
      </c>
      <c r="N37" s="471">
        <f t="shared" ref="N37:N75" si="9">F37*I37</f>
        <v>0</v>
      </c>
      <c r="P37" s="518"/>
      <c r="Q37" s="518"/>
    </row>
    <row r="38" spans="1:17" ht="17.25" customHeight="1" x14ac:dyDescent="0.25">
      <c r="A38" s="117"/>
      <c r="B38" s="115"/>
      <c r="C38" s="111"/>
      <c r="D38" s="111"/>
      <c r="E38" s="111"/>
      <c r="F38" s="361"/>
      <c r="G38" s="112"/>
      <c r="H38" s="112"/>
      <c r="I38" s="443"/>
      <c r="J38" s="476"/>
      <c r="K38" s="473">
        <f t="shared" ref="K38:K74" si="10">(I38*G38)/100</f>
        <v>0</v>
      </c>
      <c r="L38" s="474">
        <f t="shared" ref="L38:L71" si="11">(I38*H38)/100</f>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3"/>
      <c r="J40" s="476"/>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3"/>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3"/>
      <c r="J42" s="476"/>
      <c r="K42" s="473">
        <f t="shared" si="10"/>
        <v>0</v>
      </c>
      <c r="L42" s="474">
        <f t="shared" si="11"/>
        <v>0</v>
      </c>
      <c r="N42" s="453">
        <f t="shared" si="9"/>
        <v>0</v>
      </c>
      <c r="P42" s="518"/>
      <c r="Q42" s="518"/>
    </row>
    <row r="43" spans="1:17" ht="17.25" customHeight="1" x14ac:dyDescent="0.25">
      <c r="A43" s="117"/>
      <c r="B43" s="115"/>
      <c r="C43" s="111"/>
      <c r="D43" s="111"/>
      <c r="E43" s="111"/>
      <c r="F43" s="361"/>
      <c r="G43" s="112"/>
      <c r="H43" s="112"/>
      <c r="I43" s="443"/>
      <c r="J43" s="476"/>
      <c r="K43" s="473">
        <f t="shared" si="10"/>
        <v>0</v>
      </c>
      <c r="L43" s="474">
        <f t="shared" si="11"/>
        <v>0</v>
      </c>
      <c r="N43" s="453">
        <f t="shared" si="9"/>
        <v>0</v>
      </c>
      <c r="P43" s="518"/>
      <c r="Q43" s="518"/>
    </row>
    <row r="44" spans="1:17" ht="17.25" customHeight="1" x14ac:dyDescent="0.25">
      <c r="A44" s="117"/>
      <c r="B44" s="115"/>
      <c r="C44" s="111"/>
      <c r="D44" s="111"/>
      <c r="E44" s="111"/>
      <c r="F44" s="361"/>
      <c r="G44" s="112"/>
      <c r="H44" s="112"/>
      <c r="I44" s="443"/>
      <c r="J44" s="476"/>
      <c r="K44" s="473">
        <f t="shared" si="10"/>
        <v>0</v>
      </c>
      <c r="L44" s="474">
        <f t="shared" si="11"/>
        <v>0</v>
      </c>
      <c r="N44" s="453">
        <f t="shared" si="9"/>
        <v>0</v>
      </c>
      <c r="P44" s="518"/>
      <c r="Q44" s="518"/>
    </row>
    <row r="45" spans="1:17" ht="17.25" customHeight="1" x14ac:dyDescent="0.25">
      <c r="A45" s="117"/>
      <c r="B45" s="115"/>
      <c r="C45" s="111"/>
      <c r="D45" s="111"/>
      <c r="E45" s="111"/>
      <c r="F45" s="361"/>
      <c r="G45" s="112"/>
      <c r="H45" s="112"/>
      <c r="I45" s="443"/>
      <c r="J45" s="476"/>
      <c r="K45" s="473">
        <f t="shared" si="10"/>
        <v>0</v>
      </c>
      <c r="L45" s="474">
        <f t="shared" si="11"/>
        <v>0</v>
      </c>
      <c r="N45" s="453">
        <f t="shared" si="9"/>
        <v>0</v>
      </c>
      <c r="P45" s="518"/>
      <c r="Q45" s="518"/>
    </row>
    <row r="46" spans="1:17" ht="17.25" customHeight="1" x14ac:dyDescent="0.25">
      <c r="A46" s="117"/>
      <c r="B46" s="115"/>
      <c r="C46" s="111"/>
      <c r="D46" s="111"/>
      <c r="E46" s="111"/>
      <c r="F46" s="361"/>
      <c r="G46" s="112"/>
      <c r="H46" s="112"/>
      <c r="I46" s="443"/>
      <c r="J46" s="476"/>
      <c r="K46" s="473">
        <f t="shared" si="10"/>
        <v>0</v>
      </c>
      <c r="L46" s="474">
        <f t="shared" si="11"/>
        <v>0</v>
      </c>
      <c r="N46" s="453">
        <f t="shared" si="9"/>
        <v>0</v>
      </c>
      <c r="P46" s="518"/>
      <c r="Q46" s="518"/>
    </row>
    <row r="47" spans="1:17" ht="17.25" customHeight="1" x14ac:dyDescent="0.25">
      <c r="A47" s="117"/>
      <c r="B47" s="115"/>
      <c r="C47" s="111"/>
      <c r="D47" s="111"/>
      <c r="E47" s="111"/>
      <c r="F47" s="361"/>
      <c r="G47" s="112"/>
      <c r="H47" s="112"/>
      <c r="I47" s="443"/>
      <c r="J47" s="476"/>
      <c r="K47" s="473">
        <f t="shared" si="10"/>
        <v>0</v>
      </c>
      <c r="L47" s="474">
        <f t="shared" si="11"/>
        <v>0</v>
      </c>
      <c r="N47" s="453">
        <f t="shared" si="9"/>
        <v>0</v>
      </c>
      <c r="P47" s="518"/>
      <c r="Q47" s="518"/>
    </row>
    <row r="48" spans="1:17" ht="17.25" customHeight="1" x14ac:dyDescent="0.25">
      <c r="A48" s="117"/>
      <c r="B48" s="115"/>
      <c r="C48" s="111"/>
      <c r="D48" s="111"/>
      <c r="E48" s="111"/>
      <c r="F48" s="361"/>
      <c r="G48" s="112"/>
      <c r="H48" s="112"/>
      <c r="I48" s="443"/>
      <c r="J48" s="476"/>
      <c r="K48" s="473">
        <f t="shared" si="10"/>
        <v>0</v>
      </c>
      <c r="L48" s="474">
        <f t="shared" si="11"/>
        <v>0</v>
      </c>
      <c r="N48" s="453">
        <f t="shared" si="9"/>
        <v>0</v>
      </c>
      <c r="P48" s="518"/>
      <c r="Q48" s="518"/>
    </row>
    <row r="49" spans="1:17" ht="17.25" customHeight="1" x14ac:dyDescent="0.25">
      <c r="A49" s="117"/>
      <c r="B49" s="115"/>
      <c r="C49" s="111"/>
      <c r="D49" s="111"/>
      <c r="E49" s="111"/>
      <c r="F49" s="361"/>
      <c r="G49" s="112"/>
      <c r="H49" s="112"/>
      <c r="I49" s="443"/>
      <c r="J49" s="476"/>
      <c r="K49" s="473">
        <f t="shared" si="10"/>
        <v>0</v>
      </c>
      <c r="L49" s="474">
        <f t="shared" si="11"/>
        <v>0</v>
      </c>
      <c r="N49" s="453">
        <f t="shared" si="9"/>
        <v>0</v>
      </c>
      <c r="P49" s="518"/>
      <c r="Q49" s="518"/>
    </row>
    <row r="50" spans="1:17" ht="17.25" customHeight="1" x14ac:dyDescent="0.25">
      <c r="A50" s="117"/>
      <c r="B50" s="115"/>
      <c r="C50" s="111"/>
      <c r="D50" s="111"/>
      <c r="E50" s="111"/>
      <c r="F50" s="361"/>
      <c r="G50" s="112"/>
      <c r="H50" s="112"/>
      <c r="I50" s="443"/>
      <c r="J50" s="476"/>
      <c r="K50" s="473">
        <f t="shared" si="10"/>
        <v>0</v>
      </c>
      <c r="L50" s="474">
        <f t="shared" si="11"/>
        <v>0</v>
      </c>
      <c r="N50" s="453">
        <f t="shared" si="9"/>
        <v>0</v>
      </c>
      <c r="P50" s="518"/>
      <c r="Q50" s="518"/>
    </row>
    <row r="51" spans="1:17" ht="17.25" customHeight="1" x14ac:dyDescent="0.25">
      <c r="A51" s="117"/>
      <c r="B51" s="115"/>
      <c r="C51" s="111"/>
      <c r="D51" s="111"/>
      <c r="E51" s="111"/>
      <c r="F51" s="361"/>
      <c r="G51" s="112"/>
      <c r="H51" s="112"/>
      <c r="I51" s="443"/>
      <c r="J51" s="476"/>
      <c r="K51" s="473">
        <f t="shared" si="10"/>
        <v>0</v>
      </c>
      <c r="L51" s="474">
        <f t="shared" si="11"/>
        <v>0</v>
      </c>
      <c r="N51" s="453">
        <f t="shared" si="9"/>
        <v>0</v>
      </c>
      <c r="P51" s="518"/>
      <c r="Q51" s="518"/>
    </row>
    <row r="52" spans="1:17" ht="17.25" customHeight="1" x14ac:dyDescent="0.25">
      <c r="A52" s="117"/>
      <c r="B52" s="115"/>
      <c r="C52" s="111"/>
      <c r="D52" s="111"/>
      <c r="E52" s="111"/>
      <c r="F52" s="361"/>
      <c r="G52" s="112"/>
      <c r="H52" s="112"/>
      <c r="I52" s="443"/>
      <c r="J52" s="476"/>
      <c r="K52" s="473">
        <f t="shared" si="10"/>
        <v>0</v>
      </c>
      <c r="L52" s="474">
        <f t="shared" si="11"/>
        <v>0</v>
      </c>
      <c r="N52" s="453">
        <f t="shared" si="9"/>
        <v>0</v>
      </c>
      <c r="P52" s="518"/>
      <c r="Q52" s="518"/>
    </row>
    <row r="53" spans="1:17" ht="17.25" customHeight="1" x14ac:dyDescent="0.25">
      <c r="A53" s="117"/>
      <c r="B53" s="115"/>
      <c r="C53" s="111"/>
      <c r="D53" s="111"/>
      <c r="E53" s="111"/>
      <c r="F53" s="361"/>
      <c r="G53" s="112"/>
      <c r="H53" s="112"/>
      <c r="I53" s="443"/>
      <c r="J53" s="476"/>
      <c r="K53" s="473">
        <f t="shared" si="10"/>
        <v>0</v>
      </c>
      <c r="L53" s="474">
        <f t="shared" si="11"/>
        <v>0</v>
      </c>
      <c r="N53" s="453">
        <f t="shared" si="9"/>
        <v>0</v>
      </c>
      <c r="P53" s="518"/>
      <c r="Q53" s="518"/>
    </row>
    <row r="54" spans="1:17" ht="17.25" customHeight="1" x14ac:dyDescent="0.25">
      <c r="A54" s="117"/>
      <c r="B54" s="115"/>
      <c r="C54" s="111"/>
      <c r="D54" s="111"/>
      <c r="E54" s="111"/>
      <c r="F54" s="361"/>
      <c r="G54" s="112"/>
      <c r="H54" s="112"/>
      <c r="I54" s="443"/>
      <c r="J54" s="476"/>
      <c r="K54" s="473">
        <f t="shared" si="10"/>
        <v>0</v>
      </c>
      <c r="L54" s="474">
        <f t="shared" si="11"/>
        <v>0</v>
      </c>
      <c r="N54" s="453">
        <f t="shared" si="9"/>
        <v>0</v>
      </c>
      <c r="P54" s="518"/>
      <c r="Q54" s="518"/>
    </row>
    <row r="55" spans="1:17" ht="17.25" customHeight="1" x14ac:dyDescent="0.25">
      <c r="A55" s="117"/>
      <c r="B55" s="115"/>
      <c r="C55" s="111"/>
      <c r="D55" s="111"/>
      <c r="E55" s="111"/>
      <c r="F55" s="361"/>
      <c r="G55" s="112"/>
      <c r="H55" s="112"/>
      <c r="I55" s="443"/>
      <c r="J55" s="476"/>
      <c r="K55" s="473">
        <f t="shared" si="10"/>
        <v>0</v>
      </c>
      <c r="L55" s="474">
        <f t="shared" si="11"/>
        <v>0</v>
      </c>
      <c r="N55" s="453">
        <f t="shared" si="9"/>
        <v>0</v>
      </c>
      <c r="P55" s="518"/>
      <c r="Q55" s="518"/>
    </row>
    <row r="56" spans="1:17" ht="17.25" customHeight="1" x14ac:dyDescent="0.25">
      <c r="A56" s="117"/>
      <c r="B56" s="115"/>
      <c r="C56" s="111"/>
      <c r="D56" s="111"/>
      <c r="E56" s="111"/>
      <c r="F56" s="361"/>
      <c r="G56" s="112"/>
      <c r="H56" s="112"/>
      <c r="I56" s="443"/>
      <c r="J56" s="476"/>
      <c r="K56" s="473">
        <f t="shared" si="10"/>
        <v>0</v>
      </c>
      <c r="L56" s="474">
        <f t="shared" si="11"/>
        <v>0</v>
      </c>
      <c r="N56" s="453">
        <f t="shared" si="9"/>
        <v>0</v>
      </c>
      <c r="P56" s="518"/>
      <c r="Q56" s="518"/>
    </row>
    <row r="57" spans="1:17" ht="17.25" customHeight="1" x14ac:dyDescent="0.25">
      <c r="A57" s="117"/>
      <c r="B57" s="115"/>
      <c r="C57" s="111"/>
      <c r="D57" s="111"/>
      <c r="E57" s="111"/>
      <c r="F57" s="361"/>
      <c r="G57" s="112"/>
      <c r="H57" s="112"/>
      <c r="I57" s="443"/>
      <c r="J57" s="476"/>
      <c r="K57" s="473">
        <f t="shared" si="10"/>
        <v>0</v>
      </c>
      <c r="L57" s="474">
        <f t="shared" si="11"/>
        <v>0</v>
      </c>
      <c r="N57" s="453">
        <f t="shared" si="9"/>
        <v>0</v>
      </c>
      <c r="P57" s="518"/>
      <c r="Q57" s="518"/>
    </row>
    <row r="58" spans="1:17" ht="17.25" customHeight="1" x14ac:dyDescent="0.25">
      <c r="A58" s="117"/>
      <c r="B58" s="115"/>
      <c r="C58" s="111"/>
      <c r="D58" s="111"/>
      <c r="E58" s="111"/>
      <c r="F58" s="361"/>
      <c r="G58" s="112"/>
      <c r="H58" s="112"/>
      <c r="I58" s="443"/>
      <c r="J58" s="476"/>
      <c r="K58" s="473">
        <f t="shared" si="10"/>
        <v>0</v>
      </c>
      <c r="L58" s="474">
        <f t="shared" si="11"/>
        <v>0</v>
      </c>
      <c r="N58" s="453">
        <f t="shared" si="9"/>
        <v>0</v>
      </c>
      <c r="P58" s="518"/>
      <c r="Q58" s="518"/>
    </row>
    <row r="59" spans="1:17" ht="17.25" customHeight="1" x14ac:dyDescent="0.25">
      <c r="A59" s="117"/>
      <c r="B59" s="115"/>
      <c r="C59" s="111"/>
      <c r="D59" s="111"/>
      <c r="E59" s="111"/>
      <c r="F59" s="361"/>
      <c r="G59" s="112"/>
      <c r="H59" s="112"/>
      <c r="I59" s="443"/>
      <c r="J59" s="476"/>
      <c r="K59" s="473">
        <f t="shared" si="10"/>
        <v>0</v>
      </c>
      <c r="L59" s="474">
        <f t="shared" si="11"/>
        <v>0</v>
      </c>
      <c r="N59" s="453">
        <f t="shared" si="9"/>
        <v>0</v>
      </c>
      <c r="P59" s="518"/>
      <c r="Q59" s="518"/>
    </row>
    <row r="60" spans="1:17" ht="17.25" customHeight="1" x14ac:dyDescent="0.25">
      <c r="A60" s="117"/>
      <c r="B60" s="115"/>
      <c r="C60" s="111"/>
      <c r="D60" s="111"/>
      <c r="E60" s="111"/>
      <c r="F60" s="361"/>
      <c r="G60" s="112"/>
      <c r="H60" s="112"/>
      <c r="I60" s="443"/>
      <c r="J60" s="476"/>
      <c r="K60" s="473">
        <f t="shared" si="10"/>
        <v>0</v>
      </c>
      <c r="L60" s="474">
        <f t="shared" si="11"/>
        <v>0</v>
      </c>
      <c r="N60" s="453">
        <f t="shared" si="9"/>
        <v>0</v>
      </c>
      <c r="P60" s="518"/>
      <c r="Q60" s="518"/>
    </row>
    <row r="61" spans="1:17" ht="17.25" customHeight="1" x14ac:dyDescent="0.25">
      <c r="A61" s="117"/>
      <c r="B61" s="115"/>
      <c r="C61" s="111"/>
      <c r="D61" s="111"/>
      <c r="E61" s="111"/>
      <c r="F61" s="361"/>
      <c r="G61" s="112"/>
      <c r="H61" s="112"/>
      <c r="I61" s="443"/>
      <c r="J61" s="476"/>
      <c r="K61" s="473">
        <f t="shared" si="10"/>
        <v>0</v>
      </c>
      <c r="L61" s="474">
        <f t="shared" si="11"/>
        <v>0</v>
      </c>
      <c r="N61" s="453">
        <f t="shared" si="9"/>
        <v>0</v>
      </c>
      <c r="P61" s="518"/>
      <c r="Q61" s="518"/>
    </row>
    <row r="62" spans="1:17" ht="17.25" customHeight="1" x14ac:dyDescent="0.25">
      <c r="A62" s="117"/>
      <c r="B62" s="115"/>
      <c r="C62" s="111"/>
      <c r="D62" s="111"/>
      <c r="E62" s="111"/>
      <c r="F62" s="361"/>
      <c r="G62" s="112"/>
      <c r="H62" s="112"/>
      <c r="I62" s="443"/>
      <c r="J62" s="476"/>
      <c r="K62" s="473">
        <f t="shared" si="10"/>
        <v>0</v>
      </c>
      <c r="L62" s="474">
        <f t="shared" si="11"/>
        <v>0</v>
      </c>
      <c r="N62" s="453">
        <f t="shared" si="9"/>
        <v>0</v>
      </c>
      <c r="P62" s="518"/>
      <c r="Q62" s="518"/>
    </row>
    <row r="63" spans="1:17" ht="17.25" customHeight="1" x14ac:dyDescent="0.25">
      <c r="A63" s="117"/>
      <c r="B63" s="115"/>
      <c r="C63" s="111"/>
      <c r="D63" s="111"/>
      <c r="E63" s="111"/>
      <c r="F63" s="361"/>
      <c r="G63" s="112"/>
      <c r="H63" s="112"/>
      <c r="I63" s="443"/>
      <c r="J63" s="476"/>
      <c r="K63" s="473">
        <f t="shared" si="10"/>
        <v>0</v>
      </c>
      <c r="L63" s="474">
        <f t="shared" si="11"/>
        <v>0</v>
      </c>
      <c r="N63" s="453">
        <f t="shared" si="9"/>
        <v>0</v>
      </c>
      <c r="P63" s="518"/>
      <c r="Q63" s="518"/>
    </row>
    <row r="64" spans="1:17" ht="17.25" customHeight="1" x14ac:dyDescent="0.25">
      <c r="A64" s="117"/>
      <c r="B64" s="115"/>
      <c r="C64" s="111"/>
      <c r="D64" s="111"/>
      <c r="E64" s="111"/>
      <c r="F64" s="361"/>
      <c r="G64" s="112"/>
      <c r="H64" s="112"/>
      <c r="I64" s="443"/>
      <c r="J64" s="476"/>
      <c r="K64" s="473">
        <f t="shared" si="10"/>
        <v>0</v>
      </c>
      <c r="L64" s="474">
        <f t="shared" si="11"/>
        <v>0</v>
      </c>
      <c r="N64" s="453">
        <f t="shared" si="9"/>
        <v>0</v>
      </c>
      <c r="P64" s="518"/>
      <c r="Q64" s="518"/>
    </row>
    <row r="65" spans="1:17" ht="17.25" customHeight="1" x14ac:dyDescent="0.25">
      <c r="A65" s="117"/>
      <c r="B65" s="115"/>
      <c r="C65" s="111"/>
      <c r="D65" s="111"/>
      <c r="E65" s="111"/>
      <c r="F65" s="361"/>
      <c r="G65" s="112"/>
      <c r="H65" s="112"/>
      <c r="I65" s="443"/>
      <c r="J65" s="476"/>
      <c r="K65" s="473">
        <f t="shared" si="10"/>
        <v>0</v>
      </c>
      <c r="L65" s="474">
        <f t="shared" si="11"/>
        <v>0</v>
      </c>
      <c r="N65" s="453">
        <f t="shared" si="9"/>
        <v>0</v>
      </c>
      <c r="P65" s="518"/>
      <c r="Q65" s="518"/>
    </row>
    <row r="66" spans="1:17" ht="17.25" customHeight="1" x14ac:dyDescent="0.25">
      <c r="A66" s="117"/>
      <c r="B66" s="115"/>
      <c r="C66" s="111"/>
      <c r="D66" s="111"/>
      <c r="E66" s="111"/>
      <c r="F66" s="361"/>
      <c r="G66" s="112"/>
      <c r="H66" s="112"/>
      <c r="I66" s="443"/>
      <c r="J66" s="476"/>
      <c r="K66" s="473">
        <f t="shared" si="10"/>
        <v>0</v>
      </c>
      <c r="L66" s="474">
        <f t="shared" si="11"/>
        <v>0</v>
      </c>
      <c r="N66" s="453">
        <f t="shared" si="9"/>
        <v>0</v>
      </c>
      <c r="P66" s="518"/>
      <c r="Q66" s="518"/>
    </row>
    <row r="67" spans="1:17" ht="17.25" customHeight="1" x14ac:dyDescent="0.25">
      <c r="A67" s="117"/>
      <c r="B67" s="115"/>
      <c r="C67" s="111"/>
      <c r="D67" s="111"/>
      <c r="E67" s="111"/>
      <c r="F67" s="361"/>
      <c r="G67" s="112"/>
      <c r="H67" s="112"/>
      <c r="I67" s="443"/>
      <c r="J67" s="476"/>
      <c r="K67" s="473">
        <f t="shared" si="10"/>
        <v>0</v>
      </c>
      <c r="L67" s="474">
        <f t="shared" si="11"/>
        <v>0</v>
      </c>
      <c r="N67" s="453">
        <f t="shared" si="9"/>
        <v>0</v>
      </c>
      <c r="P67" s="518"/>
      <c r="Q67" s="518"/>
    </row>
    <row r="68" spans="1:17" ht="17.25" customHeight="1" x14ac:dyDescent="0.25">
      <c r="A68" s="117"/>
      <c r="B68" s="115"/>
      <c r="C68" s="111"/>
      <c r="D68" s="111"/>
      <c r="E68" s="111"/>
      <c r="F68" s="361"/>
      <c r="G68" s="112"/>
      <c r="H68" s="112"/>
      <c r="I68" s="443"/>
      <c r="J68" s="476"/>
      <c r="K68" s="473">
        <f t="shared" si="10"/>
        <v>0</v>
      </c>
      <c r="L68" s="474">
        <f t="shared" si="11"/>
        <v>0</v>
      </c>
      <c r="N68" s="453">
        <f t="shared" si="9"/>
        <v>0</v>
      </c>
      <c r="P68" s="518"/>
      <c r="Q68" s="518"/>
    </row>
    <row r="69" spans="1:17" ht="17.25" customHeight="1" x14ac:dyDescent="0.25">
      <c r="A69" s="117"/>
      <c r="B69" s="115"/>
      <c r="C69" s="111"/>
      <c r="D69" s="111"/>
      <c r="E69" s="111"/>
      <c r="F69" s="361"/>
      <c r="G69" s="112"/>
      <c r="H69" s="112"/>
      <c r="I69" s="443"/>
      <c r="J69" s="476"/>
      <c r="K69" s="473">
        <f t="shared" si="10"/>
        <v>0</v>
      </c>
      <c r="L69" s="474">
        <f t="shared" si="11"/>
        <v>0</v>
      </c>
      <c r="N69" s="453">
        <f t="shared" si="9"/>
        <v>0</v>
      </c>
      <c r="P69" s="518"/>
      <c r="Q69" s="518"/>
    </row>
    <row r="70" spans="1:17" ht="17.25" customHeight="1" x14ac:dyDescent="0.25">
      <c r="A70" s="117"/>
      <c r="B70" s="115"/>
      <c r="C70" s="111"/>
      <c r="D70" s="111"/>
      <c r="E70" s="111"/>
      <c r="F70" s="361"/>
      <c r="G70" s="112"/>
      <c r="H70" s="112"/>
      <c r="I70" s="443"/>
      <c r="J70" s="476"/>
      <c r="K70" s="473">
        <f t="shared" si="10"/>
        <v>0</v>
      </c>
      <c r="L70" s="474">
        <f t="shared" si="11"/>
        <v>0</v>
      </c>
      <c r="N70" s="453">
        <f t="shared" si="9"/>
        <v>0</v>
      </c>
      <c r="P70" s="518"/>
      <c r="Q70" s="518"/>
    </row>
    <row r="71" spans="1:17" ht="17.25" customHeight="1" x14ac:dyDescent="0.25">
      <c r="A71" s="117"/>
      <c r="B71" s="115"/>
      <c r="C71" s="111"/>
      <c r="D71" s="111"/>
      <c r="E71" s="111"/>
      <c r="F71" s="361"/>
      <c r="G71" s="112"/>
      <c r="H71" s="112"/>
      <c r="I71" s="443"/>
      <c r="J71" s="476"/>
      <c r="K71" s="473">
        <f t="shared" si="10"/>
        <v>0</v>
      </c>
      <c r="L71" s="474">
        <f t="shared" si="11"/>
        <v>0</v>
      </c>
      <c r="N71" s="453">
        <f t="shared" si="9"/>
        <v>0</v>
      </c>
      <c r="P71" s="518"/>
      <c r="Q71" s="518"/>
    </row>
    <row r="72" spans="1:17" ht="17.25" customHeight="1" x14ac:dyDescent="0.25">
      <c r="A72" s="117"/>
      <c r="B72" s="115"/>
      <c r="C72" s="111"/>
      <c r="D72" s="111"/>
      <c r="E72" s="111"/>
      <c r="F72" s="361"/>
      <c r="G72" s="112"/>
      <c r="H72" s="112"/>
      <c r="I72" s="444"/>
      <c r="J72" s="475"/>
      <c r="K72" s="473">
        <f t="shared" si="10"/>
        <v>0</v>
      </c>
      <c r="L72" s="474">
        <f t="shared" ref="L72:L75" si="12">(I72*H72)/100</f>
        <v>0</v>
      </c>
      <c r="N72" s="453">
        <f t="shared" si="9"/>
        <v>0</v>
      </c>
      <c r="P72" s="518"/>
      <c r="Q72" s="518"/>
    </row>
    <row r="73" spans="1:17" ht="17.25" customHeight="1" x14ac:dyDescent="0.25">
      <c r="A73" s="117"/>
      <c r="B73" s="115"/>
      <c r="C73" s="111"/>
      <c r="D73" s="111"/>
      <c r="E73" s="111"/>
      <c r="F73" s="361"/>
      <c r="G73" s="112"/>
      <c r="H73" s="112"/>
      <c r="I73" s="445"/>
      <c r="J73" s="476"/>
      <c r="K73" s="473">
        <f t="shared" si="10"/>
        <v>0</v>
      </c>
      <c r="L73" s="474">
        <f t="shared" si="12"/>
        <v>0</v>
      </c>
      <c r="N73" s="453">
        <f t="shared" si="9"/>
        <v>0</v>
      </c>
      <c r="P73" s="518"/>
      <c r="Q73" s="518"/>
    </row>
    <row r="74" spans="1:17" ht="17.25" customHeight="1" x14ac:dyDescent="0.25">
      <c r="A74" s="117"/>
      <c r="B74" s="115"/>
      <c r="C74" s="111"/>
      <c r="D74" s="111"/>
      <c r="E74" s="111"/>
      <c r="F74" s="361"/>
      <c r="G74" s="112"/>
      <c r="H74" s="112"/>
      <c r="I74" s="445"/>
      <c r="J74" s="476"/>
      <c r="K74" s="473">
        <f t="shared" si="10"/>
        <v>0</v>
      </c>
      <c r="L74" s="474">
        <f t="shared" si="12"/>
        <v>0</v>
      </c>
      <c r="N74" s="453">
        <f t="shared" si="9"/>
        <v>0</v>
      </c>
      <c r="P74" s="518"/>
      <c r="Q74" s="518"/>
    </row>
    <row r="75" spans="1:17" ht="17.25" customHeight="1" thickBot="1" x14ac:dyDescent="0.3">
      <c r="A75" s="117"/>
      <c r="B75" s="115"/>
      <c r="C75" s="111"/>
      <c r="D75" s="111"/>
      <c r="E75" s="111"/>
      <c r="F75" s="361"/>
      <c r="G75" s="423"/>
      <c r="H75" s="423"/>
      <c r="I75" s="446"/>
      <c r="J75" s="476"/>
      <c r="K75" s="473">
        <f t="shared" ref="K75" si="13">(I75*G75)/100</f>
        <v>0</v>
      </c>
      <c r="L75" s="474">
        <f t="shared" si="12"/>
        <v>0</v>
      </c>
      <c r="N75" s="451">
        <f t="shared" si="9"/>
        <v>0</v>
      </c>
      <c r="P75" s="518"/>
      <c r="Q75" s="518"/>
    </row>
    <row r="76" spans="1:17" ht="17.25" customHeight="1" thickTop="1" thickBot="1" x14ac:dyDescent="0.3">
      <c r="A76" s="117"/>
      <c r="B76" s="711" t="s">
        <v>280</v>
      </c>
      <c r="C76" s="712"/>
      <c r="D76" s="712"/>
      <c r="E76" s="712"/>
      <c r="F76" s="712"/>
      <c r="G76" s="712"/>
      <c r="H76" s="712"/>
      <c r="I76" s="713"/>
      <c r="J76" s="457"/>
      <c r="K76" s="437">
        <f>SUM(K37:K75)</f>
        <v>0</v>
      </c>
      <c r="L76" s="427">
        <f>SUM(L37:L75)</f>
        <v>0</v>
      </c>
      <c r="N76" s="467"/>
      <c r="P76" s="478"/>
    </row>
    <row r="77" spans="1:17" ht="17.25" customHeight="1" thickTop="1" x14ac:dyDescent="0.25">
      <c r="A77" s="117"/>
      <c r="B77" s="127"/>
      <c r="C77" s="128"/>
      <c r="D77" s="128"/>
      <c r="E77" s="128"/>
      <c r="F77" s="129"/>
      <c r="G77" s="129"/>
      <c r="H77" s="129"/>
      <c r="I77" s="129"/>
      <c r="J77" s="130"/>
      <c r="K77" s="130"/>
      <c r="L77" s="130"/>
    </row>
    <row r="78" spans="1:17" ht="17.25" customHeight="1" x14ac:dyDescent="0.25">
      <c r="A78" s="117"/>
      <c r="B78" s="729"/>
      <c r="C78" s="729"/>
      <c r="D78" s="729"/>
      <c r="E78" s="729"/>
      <c r="F78" s="729"/>
      <c r="G78" s="729"/>
      <c r="H78" s="729"/>
      <c r="I78" s="729"/>
      <c r="J78" s="729"/>
      <c r="K78" s="729"/>
      <c r="L78" s="729"/>
    </row>
    <row r="79" spans="1:17" ht="17.25" customHeight="1" thickBot="1" x14ac:dyDescent="0.3">
      <c r="A79" s="117"/>
      <c r="B79" s="131"/>
      <c r="C79" s="132"/>
      <c r="D79" s="133"/>
      <c r="E79" s="132"/>
      <c r="F79" s="126"/>
      <c r="G79" s="126"/>
      <c r="H79" s="126"/>
      <c r="I79" s="126"/>
      <c r="J79" s="130"/>
      <c r="K79" s="130"/>
      <c r="L79" s="130"/>
    </row>
    <row r="80" spans="1:17" ht="17.25" customHeight="1" thickTop="1" x14ac:dyDescent="0.2">
      <c r="A80" s="708" t="s">
        <v>133</v>
      </c>
      <c r="B80" s="683" t="s">
        <v>242</v>
      </c>
      <c r="C80" s="683" t="s">
        <v>48</v>
      </c>
      <c r="D80" s="683" t="s">
        <v>49</v>
      </c>
      <c r="E80" s="683" t="s">
        <v>50</v>
      </c>
      <c r="F80" s="683" t="s">
        <v>302</v>
      </c>
      <c r="G80" s="683" t="s">
        <v>51</v>
      </c>
      <c r="H80" s="714" t="s">
        <v>52</v>
      </c>
      <c r="I80" s="699" t="s">
        <v>281</v>
      </c>
      <c r="K80" s="731" t="s">
        <v>278</v>
      </c>
      <c r="L80" s="732" t="s">
        <v>279</v>
      </c>
      <c r="N80" s="722" t="s">
        <v>283</v>
      </c>
      <c r="P80" s="675" t="s">
        <v>306</v>
      </c>
      <c r="Q80" s="677" t="s">
        <v>310</v>
      </c>
    </row>
    <row r="81" spans="1:17" ht="17.25" customHeight="1" x14ac:dyDescent="0.2">
      <c r="A81" s="709"/>
      <c r="B81" s="730"/>
      <c r="C81" s="707"/>
      <c r="D81" s="683"/>
      <c r="E81" s="683"/>
      <c r="F81" s="707"/>
      <c r="G81" s="683"/>
      <c r="H81" s="714"/>
      <c r="I81" s="700"/>
      <c r="K81" s="678"/>
      <c r="L81" s="679"/>
      <c r="N81" s="723"/>
      <c r="P81" s="676"/>
      <c r="Q81" s="676"/>
    </row>
    <row r="82" spans="1:17" ht="24" customHeight="1" thickBot="1" x14ac:dyDescent="0.25">
      <c r="A82" s="709"/>
      <c r="B82" s="730"/>
      <c r="C82" s="707"/>
      <c r="D82" s="683"/>
      <c r="E82" s="683"/>
      <c r="F82" s="707"/>
      <c r="G82" s="683"/>
      <c r="H82" s="714"/>
      <c r="I82" s="701"/>
      <c r="K82" s="678"/>
      <c r="L82" s="679"/>
      <c r="N82" s="724"/>
      <c r="P82" s="676"/>
      <c r="Q82" s="676"/>
    </row>
    <row r="83" spans="1:17" ht="17.25" customHeight="1" thickTop="1" thickBot="1" x14ac:dyDescent="0.25">
      <c r="A83" s="709"/>
      <c r="B83" s="428" t="s">
        <v>139</v>
      </c>
      <c r="C83" s="429"/>
      <c r="D83" s="429"/>
      <c r="E83" s="429"/>
      <c r="F83" s="429"/>
      <c r="G83" s="429"/>
      <c r="H83" s="429"/>
      <c r="I83" s="429"/>
      <c r="J83" s="461"/>
      <c r="K83" s="463"/>
      <c r="L83" s="464"/>
      <c r="N83" s="456">
        <f>SUM(N84:N88)/100</f>
        <v>0</v>
      </c>
      <c r="P83" s="705" t="s">
        <v>305</v>
      </c>
      <c r="Q83" s="706"/>
    </row>
    <row r="84" spans="1:17" ht="17.25" customHeight="1" thickTop="1" x14ac:dyDescent="0.2">
      <c r="A84" s="709"/>
      <c r="B84" s="115"/>
      <c r="C84" s="392" t="s">
        <v>243</v>
      </c>
      <c r="D84" s="111"/>
      <c r="E84" s="111"/>
      <c r="F84" s="361"/>
      <c r="G84" s="113"/>
      <c r="H84" s="113"/>
      <c r="I84" s="442"/>
      <c r="J84" s="479"/>
      <c r="K84" s="480">
        <f>I84*G84/100</f>
        <v>0</v>
      </c>
      <c r="L84" s="481">
        <f>I84*H84/100</f>
        <v>0</v>
      </c>
      <c r="N84" s="471">
        <f t="shared" ref="N84:N88" si="14">F84*I84</f>
        <v>0</v>
      </c>
      <c r="P84" s="518"/>
      <c r="Q84" s="516"/>
    </row>
    <row r="85" spans="1:17" ht="17.25" customHeight="1" x14ac:dyDescent="0.2">
      <c r="A85" s="709"/>
      <c r="B85" s="115"/>
      <c r="C85" s="111"/>
      <c r="D85" s="111"/>
      <c r="E85" s="111"/>
      <c r="F85" s="361"/>
      <c r="G85" s="113"/>
      <c r="H85" s="442"/>
      <c r="I85" s="110"/>
      <c r="J85" s="469"/>
      <c r="K85" s="480">
        <f t="shared" ref="K85:K88" si="15">I85*G85/100</f>
        <v>0</v>
      </c>
      <c r="L85" s="481">
        <f t="shared" ref="L85:L88" si="16">I85*H85/100</f>
        <v>0</v>
      </c>
      <c r="N85" s="453">
        <f t="shared" si="14"/>
        <v>0</v>
      </c>
      <c r="P85" s="518"/>
      <c r="Q85" s="517"/>
    </row>
    <row r="86" spans="1:17" ht="17.25" customHeight="1" x14ac:dyDescent="0.2">
      <c r="A86" s="709"/>
      <c r="B86" s="115"/>
      <c r="C86" s="111"/>
      <c r="D86" s="111"/>
      <c r="E86" s="111"/>
      <c r="F86" s="361"/>
      <c r="G86" s="113"/>
      <c r="H86" s="442"/>
      <c r="I86" s="110"/>
      <c r="J86" s="469"/>
      <c r="K86" s="480">
        <f t="shared" si="15"/>
        <v>0</v>
      </c>
      <c r="L86" s="481">
        <f t="shared" si="16"/>
        <v>0</v>
      </c>
      <c r="N86" s="453">
        <f t="shared" si="14"/>
        <v>0</v>
      </c>
      <c r="P86" s="518"/>
      <c r="Q86" s="517"/>
    </row>
    <row r="87" spans="1:17" ht="17.25" customHeight="1" x14ac:dyDescent="0.2">
      <c r="A87" s="709"/>
      <c r="B87" s="115"/>
      <c r="C87" s="111"/>
      <c r="D87" s="111"/>
      <c r="E87" s="111"/>
      <c r="F87" s="361"/>
      <c r="G87" s="113"/>
      <c r="H87" s="442"/>
      <c r="I87" s="110"/>
      <c r="J87" s="469"/>
      <c r="K87" s="480">
        <f t="shared" si="15"/>
        <v>0</v>
      </c>
      <c r="L87" s="481">
        <f t="shared" si="16"/>
        <v>0</v>
      </c>
      <c r="N87" s="453">
        <f t="shared" si="14"/>
        <v>0</v>
      </c>
      <c r="P87" s="518"/>
      <c r="Q87" s="496"/>
    </row>
    <row r="88" spans="1:17" ht="17.25" customHeight="1" thickBot="1" x14ac:dyDescent="0.25">
      <c r="A88" s="709"/>
      <c r="B88" s="115"/>
      <c r="C88" s="111"/>
      <c r="D88" s="111"/>
      <c r="E88" s="111"/>
      <c r="F88" s="361"/>
      <c r="G88" s="113"/>
      <c r="H88" s="442"/>
      <c r="I88" s="110"/>
      <c r="J88" s="469"/>
      <c r="K88" s="480">
        <f t="shared" si="15"/>
        <v>0</v>
      </c>
      <c r="L88" s="481">
        <f t="shared" si="16"/>
        <v>0</v>
      </c>
      <c r="N88" s="452">
        <f t="shared" si="14"/>
        <v>0</v>
      </c>
      <c r="P88" s="518"/>
      <c r="Q88" s="496"/>
    </row>
    <row r="89" spans="1:17" ht="17.25" customHeight="1" thickTop="1" thickBot="1" x14ac:dyDescent="0.25">
      <c r="A89" s="710"/>
      <c r="B89" s="711" t="s">
        <v>46</v>
      </c>
      <c r="C89" s="712"/>
      <c r="D89" s="712"/>
      <c r="E89" s="712"/>
      <c r="F89" s="712"/>
      <c r="G89" s="712"/>
      <c r="H89" s="712"/>
      <c r="I89" s="713"/>
      <c r="J89" s="462"/>
      <c r="K89" s="465">
        <f t="shared" ref="K89:L89" si="17">SUM(K84:K88)</f>
        <v>0</v>
      </c>
      <c r="L89" s="466">
        <f t="shared" si="17"/>
        <v>0</v>
      </c>
      <c r="N89" s="470"/>
      <c r="P89" s="477"/>
    </row>
    <row r="90" spans="1:17" ht="17.25" customHeight="1" thickTop="1" thickBot="1" x14ac:dyDescent="0.25">
      <c r="A90" s="127"/>
      <c r="B90" s="127"/>
      <c r="C90" s="127"/>
      <c r="D90" s="127"/>
      <c r="E90" s="127"/>
      <c r="F90" s="127"/>
      <c r="G90" s="127"/>
      <c r="H90" s="127"/>
      <c r="I90" s="127"/>
      <c r="J90" s="127"/>
      <c r="K90" s="127"/>
      <c r="L90" s="127"/>
      <c r="P90" s="477"/>
    </row>
    <row r="91" spans="1:17" ht="30.75" customHeight="1" thickBot="1" x14ac:dyDescent="0.25">
      <c r="A91" s="127"/>
      <c r="B91" s="702" t="s">
        <v>333</v>
      </c>
      <c r="C91" s="703"/>
      <c r="D91" s="703"/>
      <c r="E91" s="703"/>
      <c r="F91" s="703"/>
      <c r="G91" s="703"/>
      <c r="H91" s="703"/>
      <c r="I91" s="704"/>
      <c r="J91" s="483"/>
      <c r="K91" s="114">
        <f>K27+K34+K76+K89</f>
        <v>0</v>
      </c>
      <c r="L91" s="114">
        <f>L27+L34+L76+L89</f>
        <v>0</v>
      </c>
      <c r="N91" s="484">
        <f>N14+N18+N24+N29+N36+N83</f>
        <v>0</v>
      </c>
      <c r="P91" s="477"/>
    </row>
    <row r="92" spans="1:17" ht="46.5" customHeight="1" x14ac:dyDescent="0.2">
      <c r="A92" s="127"/>
      <c r="B92" s="320"/>
      <c r="C92" s="320"/>
      <c r="D92" s="320"/>
      <c r="E92" s="320"/>
      <c r="F92" s="321"/>
      <c r="G92" s="321"/>
      <c r="H92" s="321"/>
      <c r="I92" s="58"/>
      <c r="J92" s="58"/>
      <c r="K92" s="319"/>
      <c r="L92" s="58"/>
    </row>
    <row r="93" spans="1:17" ht="24.75" customHeight="1" x14ac:dyDescent="0.2">
      <c r="A93" s="127"/>
      <c r="B93" s="320"/>
      <c r="C93" s="320"/>
      <c r="D93" s="320"/>
      <c r="E93" s="320"/>
      <c r="F93" s="321"/>
      <c r="G93" s="321"/>
      <c r="H93" s="321"/>
      <c r="I93" s="58"/>
      <c r="J93" s="698"/>
      <c r="K93" s="698"/>
      <c r="L93" s="698"/>
      <c r="M93" s="698"/>
      <c r="N93" s="698"/>
    </row>
    <row r="94" spans="1:17" ht="30" customHeight="1" x14ac:dyDescent="0.2"/>
    <row r="95" spans="1:17" ht="17.25" customHeight="1" x14ac:dyDescent="0.2">
      <c r="A95" s="697" t="s">
        <v>282</v>
      </c>
      <c r="B95" s="697"/>
      <c r="C95" s="697"/>
      <c r="D95" s="697"/>
      <c r="E95" s="697"/>
      <c r="F95" s="697"/>
      <c r="G95" s="697"/>
      <c r="H95" s="697"/>
      <c r="I95" s="697"/>
      <c r="J95" s="697"/>
      <c r="K95" s="697"/>
      <c r="L95" s="697"/>
      <c r="M95" s="697"/>
      <c r="N95" s="697"/>
      <c r="O95" s="697"/>
      <c r="P95" s="697"/>
    </row>
    <row r="96" spans="1:17" ht="17.25" customHeight="1" x14ac:dyDescent="0.2">
      <c r="A96" s="688"/>
      <c r="B96" s="689"/>
      <c r="C96" s="689"/>
      <c r="D96" s="689"/>
      <c r="E96" s="689"/>
      <c r="F96" s="689"/>
      <c r="G96" s="689"/>
      <c r="H96" s="689"/>
      <c r="I96" s="689"/>
      <c r="J96" s="689"/>
      <c r="K96" s="689"/>
      <c r="L96" s="689"/>
      <c r="M96" s="689"/>
      <c r="N96" s="689"/>
      <c r="O96" s="689"/>
      <c r="P96" s="690"/>
    </row>
    <row r="97" spans="1:16" ht="17.25" customHeight="1" x14ac:dyDescent="0.2">
      <c r="A97" s="691"/>
      <c r="B97" s="692"/>
      <c r="C97" s="692"/>
      <c r="D97" s="692"/>
      <c r="E97" s="692"/>
      <c r="F97" s="692"/>
      <c r="G97" s="692"/>
      <c r="H97" s="692"/>
      <c r="I97" s="692"/>
      <c r="J97" s="692"/>
      <c r="K97" s="692"/>
      <c r="L97" s="692"/>
      <c r="M97" s="692"/>
      <c r="N97" s="692"/>
      <c r="O97" s="692"/>
      <c r="P97" s="693"/>
    </row>
    <row r="98" spans="1:16" ht="17.25" customHeight="1" x14ac:dyDescent="0.2">
      <c r="A98" s="691"/>
      <c r="B98" s="692"/>
      <c r="C98" s="692"/>
      <c r="D98" s="692"/>
      <c r="E98" s="692"/>
      <c r="F98" s="692"/>
      <c r="G98" s="692"/>
      <c r="H98" s="692"/>
      <c r="I98" s="692"/>
      <c r="J98" s="692"/>
      <c r="K98" s="692"/>
      <c r="L98" s="692"/>
      <c r="M98" s="692"/>
      <c r="N98" s="692"/>
      <c r="O98" s="692"/>
      <c r="P98" s="693"/>
    </row>
    <row r="99" spans="1:16" ht="17.25" customHeight="1" x14ac:dyDescent="0.2">
      <c r="A99" s="691"/>
      <c r="B99" s="692"/>
      <c r="C99" s="692"/>
      <c r="D99" s="692"/>
      <c r="E99" s="692"/>
      <c r="F99" s="692"/>
      <c r="G99" s="692"/>
      <c r="H99" s="692"/>
      <c r="I99" s="692"/>
      <c r="J99" s="692"/>
      <c r="K99" s="692"/>
      <c r="L99" s="692"/>
      <c r="M99" s="692"/>
      <c r="N99" s="692"/>
      <c r="O99" s="692"/>
      <c r="P99" s="693"/>
    </row>
    <row r="100" spans="1:16" ht="17.25" customHeight="1" x14ac:dyDescent="0.2">
      <c r="A100" s="691"/>
      <c r="B100" s="692"/>
      <c r="C100" s="692"/>
      <c r="D100" s="692"/>
      <c r="E100" s="692"/>
      <c r="F100" s="692"/>
      <c r="G100" s="692"/>
      <c r="H100" s="692"/>
      <c r="I100" s="692"/>
      <c r="J100" s="692"/>
      <c r="K100" s="692"/>
      <c r="L100" s="692"/>
      <c r="M100" s="692"/>
      <c r="N100" s="692"/>
      <c r="O100" s="692"/>
      <c r="P100" s="693"/>
    </row>
    <row r="101" spans="1:16" ht="17.25" customHeight="1" x14ac:dyDescent="0.2">
      <c r="A101" s="691"/>
      <c r="B101" s="692"/>
      <c r="C101" s="692"/>
      <c r="D101" s="692"/>
      <c r="E101" s="692"/>
      <c r="F101" s="692"/>
      <c r="G101" s="692"/>
      <c r="H101" s="692"/>
      <c r="I101" s="692"/>
      <c r="J101" s="692"/>
      <c r="K101" s="692"/>
      <c r="L101" s="692"/>
      <c r="M101" s="692"/>
      <c r="N101" s="692"/>
      <c r="O101" s="692"/>
      <c r="P101" s="693"/>
    </row>
    <row r="102" spans="1:16" ht="17.25" customHeight="1" x14ac:dyDescent="0.2">
      <c r="A102" s="691"/>
      <c r="B102" s="692"/>
      <c r="C102" s="692"/>
      <c r="D102" s="692"/>
      <c r="E102" s="692"/>
      <c r="F102" s="692"/>
      <c r="G102" s="692"/>
      <c r="H102" s="692"/>
      <c r="I102" s="692"/>
      <c r="J102" s="692"/>
      <c r="K102" s="692"/>
      <c r="L102" s="692"/>
      <c r="M102" s="692"/>
      <c r="N102" s="692"/>
      <c r="O102" s="692"/>
      <c r="P102" s="693"/>
    </row>
    <row r="103" spans="1:16" ht="17.25" customHeight="1" x14ac:dyDescent="0.2">
      <c r="A103" s="691"/>
      <c r="B103" s="692"/>
      <c r="C103" s="692"/>
      <c r="D103" s="692"/>
      <c r="E103" s="692"/>
      <c r="F103" s="692"/>
      <c r="G103" s="692"/>
      <c r="H103" s="692"/>
      <c r="I103" s="692"/>
      <c r="J103" s="692"/>
      <c r="K103" s="692"/>
      <c r="L103" s="692"/>
      <c r="M103" s="692"/>
      <c r="N103" s="692"/>
      <c r="O103" s="692"/>
      <c r="P103" s="693"/>
    </row>
    <row r="104" spans="1:16" ht="17.25" customHeight="1" x14ac:dyDescent="0.2">
      <c r="A104" s="691"/>
      <c r="B104" s="692"/>
      <c r="C104" s="692"/>
      <c r="D104" s="692"/>
      <c r="E104" s="692"/>
      <c r="F104" s="692"/>
      <c r="G104" s="692"/>
      <c r="H104" s="692"/>
      <c r="I104" s="692"/>
      <c r="J104" s="692"/>
      <c r="K104" s="692"/>
      <c r="L104" s="692"/>
      <c r="M104" s="692"/>
      <c r="N104" s="692"/>
      <c r="O104" s="692"/>
      <c r="P104" s="693"/>
    </row>
    <row r="105" spans="1:16" ht="17.25" customHeight="1" x14ac:dyDescent="0.2">
      <c r="A105" s="691"/>
      <c r="B105" s="692"/>
      <c r="C105" s="692"/>
      <c r="D105" s="692"/>
      <c r="E105" s="692"/>
      <c r="F105" s="692"/>
      <c r="G105" s="692"/>
      <c r="H105" s="692"/>
      <c r="I105" s="692"/>
      <c r="J105" s="692"/>
      <c r="K105" s="692"/>
      <c r="L105" s="692"/>
      <c r="M105" s="692"/>
      <c r="N105" s="692"/>
      <c r="O105" s="692"/>
      <c r="P105" s="693"/>
    </row>
    <row r="106" spans="1:16" ht="17.25" customHeight="1" x14ac:dyDescent="0.2">
      <c r="A106" s="691"/>
      <c r="B106" s="692"/>
      <c r="C106" s="692"/>
      <c r="D106" s="692"/>
      <c r="E106" s="692"/>
      <c r="F106" s="692"/>
      <c r="G106" s="692"/>
      <c r="H106" s="692"/>
      <c r="I106" s="692"/>
      <c r="J106" s="692"/>
      <c r="K106" s="692"/>
      <c r="L106" s="692"/>
      <c r="M106" s="692"/>
      <c r="N106" s="692"/>
      <c r="O106" s="692"/>
      <c r="P106" s="693"/>
    </row>
    <row r="107" spans="1:16" ht="17.25" customHeight="1" x14ac:dyDescent="0.2">
      <c r="A107" s="691"/>
      <c r="B107" s="692"/>
      <c r="C107" s="692"/>
      <c r="D107" s="692"/>
      <c r="E107" s="692"/>
      <c r="F107" s="692"/>
      <c r="G107" s="692"/>
      <c r="H107" s="692"/>
      <c r="I107" s="692"/>
      <c r="J107" s="692"/>
      <c r="K107" s="692"/>
      <c r="L107" s="692"/>
      <c r="M107" s="692"/>
      <c r="N107" s="692"/>
      <c r="O107" s="692"/>
      <c r="P107" s="693"/>
    </row>
    <row r="108" spans="1:16" ht="17.25" customHeight="1" x14ac:dyDescent="0.2">
      <c r="A108" s="691"/>
      <c r="B108" s="692"/>
      <c r="C108" s="692"/>
      <c r="D108" s="692"/>
      <c r="E108" s="692"/>
      <c r="F108" s="692"/>
      <c r="G108" s="692"/>
      <c r="H108" s="692"/>
      <c r="I108" s="692"/>
      <c r="J108" s="692"/>
      <c r="K108" s="692"/>
      <c r="L108" s="692"/>
      <c r="M108" s="692"/>
      <c r="N108" s="692"/>
      <c r="O108" s="692"/>
      <c r="P108" s="693"/>
    </row>
    <row r="109" spans="1:16" ht="17.25" customHeight="1" x14ac:dyDescent="0.2">
      <c r="A109" s="691"/>
      <c r="B109" s="692"/>
      <c r="C109" s="692"/>
      <c r="D109" s="692"/>
      <c r="E109" s="692"/>
      <c r="F109" s="692"/>
      <c r="G109" s="692"/>
      <c r="H109" s="692"/>
      <c r="I109" s="692"/>
      <c r="J109" s="692"/>
      <c r="K109" s="692"/>
      <c r="L109" s="692"/>
      <c r="M109" s="692"/>
      <c r="N109" s="692"/>
      <c r="O109" s="692"/>
      <c r="P109" s="693"/>
    </row>
    <row r="110" spans="1:16" ht="17.25" customHeight="1" x14ac:dyDescent="0.2">
      <c r="A110" s="694"/>
      <c r="B110" s="695"/>
      <c r="C110" s="695"/>
      <c r="D110" s="695"/>
      <c r="E110" s="695"/>
      <c r="F110" s="695"/>
      <c r="G110" s="695"/>
      <c r="H110" s="695"/>
      <c r="I110" s="695"/>
      <c r="J110" s="695"/>
      <c r="K110" s="695"/>
      <c r="L110" s="695"/>
      <c r="M110" s="695"/>
      <c r="N110" s="695"/>
      <c r="O110" s="695"/>
      <c r="P110" s="696"/>
    </row>
  </sheetData>
  <sheetProtection algorithmName="SHA-512" hashValue="cZIMC/x4mcRvjkFfQFRJayBe+QU9guf3/cWByu9x4B+d2IB4FGTVCxKXzpEp2IVehDiDFdJhmJftP8APfA8bgQ==" saltValue="UyD8Yj3EjgVE5SOMu261+w==" spinCount="100000" sheet="1" objects="1" scenarios="1" selectLockedCells="1"/>
  <protectedRanges>
    <protectedRange sqref="B37:H70" name="Plage2_3"/>
    <protectedRange sqref="C34:D34 B84:I84 I25 C27:D28 B28 I37:I71 P25:P27 H34:I34 H76:I76 N25:O26 H27 B19:I23 B15:I17 B25:H26 P35 P37:P76 B85:H88 P84:P91 N15:Q17 Q25:Q26 N19:Q23 Q37:Q75 Q84:Q86 P30:Q32 B30:I33 K15:L26" name="Plage1_2"/>
    <protectedRange sqref="B73:I75 B71:H72" name="Plage2_1_2"/>
  </protectedRanges>
  <mergeCells count="52">
    <mergeCell ref="H11:H13"/>
    <mergeCell ref="N80:N82"/>
    <mergeCell ref="N10:N13"/>
    <mergeCell ref="B10:J10"/>
    <mergeCell ref="E11:E13"/>
    <mergeCell ref="G11:G13"/>
    <mergeCell ref="F11:F13"/>
    <mergeCell ref="B78:L78"/>
    <mergeCell ref="B80:B82"/>
    <mergeCell ref="B76:I76"/>
    <mergeCell ref="K80:K82"/>
    <mergeCell ref="L80:L82"/>
    <mergeCell ref="I11:I13"/>
    <mergeCell ref="C11:C13"/>
    <mergeCell ref="D11:D13"/>
    <mergeCell ref="R14:R17"/>
    <mergeCell ref="R18:R23"/>
    <mergeCell ref="R24:R26"/>
    <mergeCell ref="B27:I27"/>
    <mergeCell ref="B34:I34"/>
    <mergeCell ref="A96:P110"/>
    <mergeCell ref="A95:P95"/>
    <mergeCell ref="J93:N93"/>
    <mergeCell ref="I80:I82"/>
    <mergeCell ref="B91:I91"/>
    <mergeCell ref="P83:Q83"/>
    <mergeCell ref="P80:P82"/>
    <mergeCell ref="G80:G82"/>
    <mergeCell ref="C80:C82"/>
    <mergeCell ref="Q80:Q82"/>
    <mergeCell ref="E80:E82"/>
    <mergeCell ref="A80:A89"/>
    <mergeCell ref="B89:I89"/>
    <mergeCell ref="H80:H82"/>
    <mergeCell ref="D80:D82"/>
    <mergeCell ref="F80:F8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76"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C19" sqref="C19"/>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55" t="s">
        <v>0</v>
      </c>
      <c r="B1" s="756"/>
      <c r="C1" s="756"/>
      <c r="D1" s="756"/>
      <c r="E1" s="756"/>
      <c r="F1" s="756"/>
      <c r="G1" s="756"/>
    </row>
    <row r="3" spans="1:203" ht="23.25" x14ac:dyDescent="0.2">
      <c r="A3" s="759" t="s">
        <v>147</v>
      </c>
      <c r="B3" s="759"/>
      <c r="C3" s="759"/>
      <c r="D3" s="759"/>
      <c r="E3" s="759"/>
      <c r="F3" s="759"/>
      <c r="G3" s="759"/>
    </row>
    <row r="4" spans="1:203" s="39" customFormat="1" ht="39" customHeight="1" x14ac:dyDescent="0.35">
      <c r="D4" s="42"/>
      <c r="G4" s="40"/>
    </row>
    <row r="5" spans="1:203" ht="27.75" customHeight="1" x14ac:dyDescent="0.2">
      <c r="A5" s="760" t="s">
        <v>348</v>
      </c>
      <c r="B5" s="760"/>
      <c r="C5" s="760"/>
      <c r="D5" s="760"/>
      <c r="E5" s="760"/>
      <c r="F5" s="760"/>
      <c r="G5" s="760"/>
    </row>
    <row r="6" spans="1:203" ht="15.75" x14ac:dyDescent="0.2">
      <c r="B6" s="107"/>
      <c r="C6" s="107"/>
      <c r="D6" s="107"/>
      <c r="E6" s="107"/>
      <c r="F6" s="107"/>
      <c r="G6" s="107"/>
    </row>
    <row r="8" spans="1:203" ht="31.5" customHeight="1" x14ac:dyDescent="0.2">
      <c r="B8" s="363" t="s">
        <v>235</v>
      </c>
      <c r="C8" s="103"/>
      <c r="D8" s="104"/>
      <c r="E8" s="105"/>
      <c r="F8" s="106" t="s">
        <v>21</v>
      </c>
    </row>
    <row r="10" spans="1:203" ht="7.5" customHeight="1" thickBot="1" x14ac:dyDescent="0.25">
      <c r="F10" s="107"/>
      <c r="G10" s="107"/>
    </row>
    <row r="11" spans="1:203" ht="18.75" customHeight="1" x14ac:dyDescent="0.2">
      <c r="A11" s="747" t="s">
        <v>157</v>
      </c>
      <c r="B11" s="757" t="s">
        <v>156</v>
      </c>
      <c r="C11" s="744" t="s">
        <v>22</v>
      </c>
      <c r="D11" s="108"/>
      <c r="E11" s="747" t="s">
        <v>157</v>
      </c>
      <c r="F11" s="742" t="s">
        <v>156</v>
      </c>
      <c r="G11" s="750" t="s">
        <v>23</v>
      </c>
    </row>
    <row r="12" spans="1:203" ht="15" customHeight="1" thickBot="1" x14ac:dyDescent="0.25">
      <c r="A12" s="748"/>
      <c r="B12" s="758"/>
      <c r="C12" s="746"/>
      <c r="D12" s="108"/>
      <c r="E12" s="748"/>
      <c r="F12" s="749"/>
      <c r="G12" s="751"/>
    </row>
    <row r="13" spans="1:203" s="55" customFormat="1" ht="20.100000000000001" customHeight="1" thickBot="1" x14ac:dyDescent="0.3">
      <c r="A13" s="60">
        <v>60</v>
      </c>
      <c r="B13" s="79" t="s">
        <v>56</v>
      </c>
      <c r="C13" s="393"/>
      <c r="D13" s="153"/>
      <c r="E13" s="60">
        <v>70</v>
      </c>
      <c r="F13" s="60" t="s">
        <v>116</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3"/>
      <c r="D17" s="153"/>
      <c r="E17" s="60">
        <v>74</v>
      </c>
      <c r="F17" s="60" t="s">
        <v>107</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4"/>
      <c r="D18" s="154"/>
      <c r="E18" s="60">
        <v>75</v>
      </c>
      <c r="F18" s="60" t="s">
        <v>106</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3"/>
      <c r="D19" s="154"/>
      <c r="E19" s="67">
        <v>76</v>
      </c>
      <c r="F19" s="67" t="s">
        <v>105</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4"/>
      <c r="D20" s="154"/>
      <c r="E20" s="60">
        <v>77</v>
      </c>
      <c r="F20" s="60" t="s">
        <v>104</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3"/>
      <c r="D21" s="153"/>
      <c r="E21" s="60">
        <v>78</v>
      </c>
      <c r="F21" s="60" t="s">
        <v>103</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4"/>
      <c r="D22" s="57"/>
      <c r="E22" s="67">
        <v>79</v>
      </c>
      <c r="F22" s="67" t="s">
        <v>102</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34" t="s">
        <v>98</v>
      </c>
      <c r="B23" s="735"/>
      <c r="C23" s="155">
        <f>C13+C14+C15+C16+C17+C18+C19+C20+C21+C22</f>
        <v>0</v>
      </c>
      <c r="D23" s="153"/>
      <c r="E23" s="734" t="s">
        <v>98</v>
      </c>
      <c r="F23" s="741"/>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4"/>
      <c r="D24" s="153"/>
      <c r="E24" s="67">
        <v>87</v>
      </c>
      <c r="F24" s="64" t="s">
        <v>100</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36" t="s">
        <v>22</v>
      </c>
      <c r="B25" s="737"/>
      <c r="C25" s="155">
        <f>C23+C24</f>
        <v>0</v>
      </c>
      <c r="D25" s="153"/>
      <c r="E25" s="736" t="s">
        <v>137</v>
      </c>
      <c r="F25" s="737"/>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329</v>
      </c>
      <c r="C26" s="531" t="str">
        <f>IF(C25-G25&gt;0,C25-G25,"")</f>
        <v/>
      </c>
      <c r="D26" s="59"/>
      <c r="F26" s="533" t="s">
        <v>330</v>
      </c>
      <c r="G26" s="532" t="str">
        <f>IF(G25-C25&gt;0,G25-C25,"")</f>
        <v/>
      </c>
    </row>
    <row r="27" spans="1:202" x14ac:dyDescent="0.2">
      <c r="D27" s="59"/>
    </row>
    <row r="28" spans="1:202" x14ac:dyDescent="0.2">
      <c r="D28" s="59"/>
    </row>
    <row r="29" spans="1:202" ht="18" x14ac:dyDescent="0.25">
      <c r="A29" s="62"/>
      <c r="B29" s="62"/>
      <c r="C29" s="62"/>
      <c r="D29" s="63"/>
      <c r="E29" s="752" t="s">
        <v>205</v>
      </c>
      <c r="F29" s="753"/>
      <c r="G29" s="754"/>
    </row>
    <row r="30" spans="1:202" ht="33" customHeight="1" x14ac:dyDescent="0.2">
      <c r="A30" s="62"/>
      <c r="B30" s="62"/>
      <c r="C30" s="62"/>
      <c r="D30" s="63"/>
      <c r="E30" s="738" t="s">
        <v>308</v>
      </c>
      <c r="F30" s="739"/>
      <c r="G30" s="740"/>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42" t="s">
        <v>157</v>
      </c>
      <c r="F33" s="742" t="s">
        <v>156</v>
      </c>
      <c r="G33" s="744" t="s">
        <v>23</v>
      </c>
    </row>
    <row r="34" spans="4:7" ht="15" customHeight="1" thickBot="1" x14ac:dyDescent="0.25">
      <c r="D34" s="59"/>
      <c r="E34" s="743"/>
      <c r="F34" s="743"/>
      <c r="G34" s="745"/>
    </row>
    <row r="35" spans="4:7" ht="20.100000000000001" customHeight="1" x14ac:dyDescent="0.2">
      <c r="D35" s="59"/>
      <c r="E35" s="400" t="s">
        <v>233</v>
      </c>
      <c r="F35" s="401" t="s">
        <v>121</v>
      </c>
      <c r="G35" s="405"/>
    </row>
    <row r="36" spans="4:7" ht="20.100000000000001" customHeight="1" x14ac:dyDescent="0.2">
      <c r="D36" s="59"/>
      <c r="E36" s="134" t="s">
        <v>234</v>
      </c>
      <c r="F36" s="146" t="s">
        <v>121</v>
      </c>
      <c r="G36" s="402"/>
    </row>
    <row r="37" spans="4:7" ht="20.100000000000001" customHeight="1" x14ac:dyDescent="0.2">
      <c r="D37" s="59"/>
      <c r="E37" s="134" t="s">
        <v>158</v>
      </c>
      <c r="F37" s="135" t="s">
        <v>165</v>
      </c>
      <c r="G37" s="402"/>
    </row>
    <row r="38" spans="4:7" ht="20.100000000000001" customHeight="1" x14ac:dyDescent="0.2">
      <c r="D38" s="59"/>
      <c r="E38" s="134" t="s">
        <v>159</v>
      </c>
      <c r="F38" s="135" t="s">
        <v>168</v>
      </c>
      <c r="G38" s="402"/>
    </row>
    <row r="39" spans="4:7" ht="20.100000000000001" customHeight="1" x14ac:dyDescent="0.2">
      <c r="D39" s="59"/>
      <c r="E39" s="134" t="s">
        <v>160</v>
      </c>
      <c r="F39" s="136" t="s">
        <v>167</v>
      </c>
      <c r="G39" s="402"/>
    </row>
    <row r="40" spans="4:7" ht="20.100000000000001" customHeight="1" x14ac:dyDescent="0.2">
      <c r="D40" s="59"/>
      <c r="E40" s="134" t="s">
        <v>161</v>
      </c>
      <c r="F40" s="136" t="s">
        <v>169</v>
      </c>
      <c r="G40" s="402"/>
    </row>
    <row r="41" spans="4:7" ht="20.100000000000001" customHeight="1" x14ac:dyDescent="0.2">
      <c r="D41" s="59"/>
      <c r="E41" s="134" t="s">
        <v>162</v>
      </c>
      <c r="F41" s="136" t="s">
        <v>164</v>
      </c>
      <c r="G41" s="402"/>
    </row>
    <row r="42" spans="4:7" ht="20.100000000000001" customHeight="1" x14ac:dyDescent="0.2">
      <c r="D42" s="59"/>
      <c r="E42" s="134" t="s">
        <v>163</v>
      </c>
      <c r="F42" s="136" t="s">
        <v>170</v>
      </c>
      <c r="G42" s="402"/>
    </row>
    <row r="43" spans="4:7" ht="20.100000000000001" customHeight="1" x14ac:dyDescent="0.2">
      <c r="D43" s="59"/>
      <c r="E43" s="134" t="s">
        <v>339</v>
      </c>
      <c r="F43" s="136" t="s">
        <v>338</v>
      </c>
      <c r="G43" s="402"/>
    </row>
    <row r="44" spans="4:7" ht="31.5" customHeight="1" x14ac:dyDescent="0.2">
      <c r="D44" s="59"/>
      <c r="E44" s="137">
        <v>70641</v>
      </c>
      <c r="F44" s="138" t="s">
        <v>120</v>
      </c>
      <c r="G44" s="402"/>
    </row>
    <row r="45" spans="4:7" ht="30.75" customHeight="1" x14ac:dyDescent="0.2">
      <c r="E45" s="137">
        <v>70642</v>
      </c>
      <c r="F45" s="138" t="s">
        <v>119</v>
      </c>
      <c r="G45" s="402"/>
    </row>
    <row r="46" spans="4:7" ht="20.100000000000001" customHeight="1" x14ac:dyDescent="0.2">
      <c r="E46" s="137">
        <v>707</v>
      </c>
      <c r="F46" s="136" t="s">
        <v>118</v>
      </c>
      <c r="G46" s="402"/>
    </row>
    <row r="47" spans="4:7" ht="20.100000000000001" customHeight="1" thickBot="1" x14ac:dyDescent="0.25">
      <c r="E47" s="159">
        <v>708</v>
      </c>
      <c r="F47" s="160" t="s">
        <v>117</v>
      </c>
      <c r="G47" s="403"/>
    </row>
    <row r="48" spans="4:7" ht="20.100000000000001" customHeight="1" thickBot="1" x14ac:dyDescent="0.25">
      <c r="E48" s="157">
        <v>70</v>
      </c>
      <c r="F48" s="157" t="s">
        <v>116</v>
      </c>
      <c r="G48" s="158"/>
    </row>
    <row r="49" spans="5:10" ht="20.100000000000001" customHeight="1" x14ac:dyDescent="0.2">
      <c r="E49" s="161">
        <v>741</v>
      </c>
      <c r="F49" s="162" t="s">
        <v>115</v>
      </c>
      <c r="G49" s="404"/>
      <c r="J49" s="78"/>
    </row>
    <row r="50" spans="5:10" ht="20.100000000000001" customHeight="1" x14ac:dyDescent="0.2">
      <c r="E50" s="139">
        <v>742</v>
      </c>
      <c r="F50" s="147" t="s">
        <v>114</v>
      </c>
      <c r="G50" s="402"/>
    </row>
    <row r="51" spans="5:10" ht="20.100000000000001" customHeight="1" x14ac:dyDescent="0.2">
      <c r="E51" s="139">
        <v>743</v>
      </c>
      <c r="F51" s="147" t="s">
        <v>113</v>
      </c>
      <c r="G51" s="402"/>
    </row>
    <row r="52" spans="5:10" ht="20.100000000000001" customHeight="1" x14ac:dyDescent="0.2">
      <c r="E52" s="139">
        <v>744</v>
      </c>
      <c r="F52" s="147" t="s">
        <v>112</v>
      </c>
      <c r="G52" s="402"/>
    </row>
    <row r="53" spans="5:10" ht="35.25" customHeight="1" x14ac:dyDescent="0.2">
      <c r="E53" s="139">
        <v>7451</v>
      </c>
      <c r="F53" s="147" t="s">
        <v>111</v>
      </c>
      <c r="G53" s="402"/>
    </row>
    <row r="54" spans="5:10" ht="20.100000000000001" customHeight="1" x14ac:dyDescent="0.2">
      <c r="E54" s="139">
        <v>7452</v>
      </c>
      <c r="F54" s="148" t="s">
        <v>110</v>
      </c>
      <c r="G54" s="402"/>
    </row>
    <row r="55" spans="5:10" ht="20.100000000000001" customHeight="1" x14ac:dyDescent="0.2">
      <c r="E55" s="139">
        <v>746</v>
      </c>
      <c r="F55" s="147" t="s">
        <v>109</v>
      </c>
      <c r="G55" s="402"/>
    </row>
    <row r="56" spans="5:10" ht="20.100000000000001" customHeight="1" x14ac:dyDescent="0.2">
      <c r="E56" s="139">
        <v>747</v>
      </c>
      <c r="F56" s="148" t="s">
        <v>108</v>
      </c>
      <c r="G56" s="402"/>
    </row>
    <row r="57" spans="5:10" ht="20.100000000000001" customHeight="1" x14ac:dyDescent="0.2">
      <c r="E57" s="139" t="s">
        <v>171</v>
      </c>
      <c r="F57" s="149" t="s">
        <v>173</v>
      </c>
      <c r="G57" s="402"/>
    </row>
    <row r="58" spans="5:10" ht="20.100000000000001" customHeight="1" thickBot="1" x14ac:dyDescent="0.25">
      <c r="E58" s="163" t="s">
        <v>172</v>
      </c>
      <c r="F58" s="164" t="s">
        <v>174</v>
      </c>
      <c r="G58" s="403"/>
    </row>
    <row r="59" spans="5:10" ht="20.100000000000001" customHeight="1" thickBot="1" x14ac:dyDescent="0.25">
      <c r="E59" s="157">
        <v>74</v>
      </c>
      <c r="F59" s="157" t="s">
        <v>107</v>
      </c>
      <c r="G59" s="158"/>
    </row>
  </sheetData>
  <sheetProtection algorithmName="SHA-512" hashValue="E1g0AbR9bpJXRzNvo8TT8Zy7zEHLVpPnc9sMY4DXuJAvQlmyF6q2R+2dKGiCzWE7XCFwAjpFOwX2Yk60A8rCqg==" saltValue="dM0zX4Y3xZHjNsOClbnXYg==" spinCount="100000"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3" zoomScale="70" zoomScaleNormal="70" zoomScaleSheetLayoutView="100" workbookViewId="0">
      <selection activeCell="D17" sqref="D17"/>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66" t="s">
        <v>0</v>
      </c>
      <c r="B1" s="767"/>
      <c r="C1" s="767"/>
      <c r="D1" s="767"/>
      <c r="E1" s="767"/>
      <c r="F1" s="767"/>
      <c r="G1" s="767"/>
    </row>
    <row r="3" spans="1:7" ht="23.25" x14ac:dyDescent="0.2">
      <c r="A3" s="759" t="s">
        <v>42</v>
      </c>
      <c r="B3" s="759"/>
      <c r="C3" s="759"/>
      <c r="D3" s="759"/>
      <c r="E3" s="759"/>
      <c r="F3" s="759"/>
      <c r="G3" s="759"/>
    </row>
    <row r="4" spans="1:7" ht="36.75" customHeight="1" x14ac:dyDescent="0.2"/>
    <row r="5" spans="1:7" ht="41.25" customHeight="1" x14ac:dyDescent="0.2">
      <c r="A5" s="771" t="s">
        <v>349</v>
      </c>
      <c r="B5" s="771"/>
      <c r="C5" s="771"/>
      <c r="D5" s="771"/>
      <c r="E5" s="771"/>
      <c r="F5" s="771"/>
      <c r="G5" s="771"/>
    </row>
    <row r="6" spans="1:7" ht="15.75" x14ac:dyDescent="0.2">
      <c r="E6" s="107"/>
      <c r="F6" s="107"/>
    </row>
    <row r="7" spans="1:7" ht="31.5" customHeight="1" x14ac:dyDescent="0.2">
      <c r="A7" s="768" t="s">
        <v>244</v>
      </c>
      <c r="B7" s="768"/>
      <c r="C7" s="768"/>
      <c r="D7" s="768"/>
      <c r="E7" s="768"/>
      <c r="F7" s="768"/>
      <c r="G7" s="768"/>
    </row>
    <row r="8" spans="1:7" ht="15.75" x14ac:dyDescent="0.2">
      <c r="E8" s="107"/>
      <c r="F8" s="107"/>
    </row>
    <row r="9" spans="1:7" ht="56.25" customHeight="1" thickBot="1" x14ac:dyDescent="0.25"/>
    <row r="10" spans="1:7" ht="32.25" customHeight="1" thickBot="1" x14ac:dyDescent="0.25">
      <c r="A10" s="93"/>
      <c r="B10" s="764" t="s">
        <v>53</v>
      </c>
      <c r="C10" s="764"/>
      <c r="D10" s="764"/>
      <c r="E10" s="764"/>
      <c r="F10" s="764"/>
      <c r="G10" s="765"/>
    </row>
    <row r="11" spans="1:7" x14ac:dyDescent="0.2">
      <c r="A11" s="744" t="s">
        <v>157</v>
      </c>
      <c r="B11" s="773" t="s">
        <v>20</v>
      </c>
      <c r="C11" s="769" t="s">
        <v>236</v>
      </c>
      <c r="D11" s="769" t="s">
        <v>151</v>
      </c>
      <c r="E11" s="769" t="s">
        <v>140</v>
      </c>
      <c r="F11" s="769" t="s">
        <v>141</v>
      </c>
      <c r="G11" s="761" t="s">
        <v>39</v>
      </c>
    </row>
    <row r="12" spans="1:7" x14ac:dyDescent="0.2">
      <c r="A12" s="772"/>
      <c r="B12" s="762"/>
      <c r="C12" s="770"/>
      <c r="D12" s="770"/>
      <c r="E12" s="770"/>
      <c r="F12" s="770"/>
      <c r="G12" s="762"/>
    </row>
    <row r="13" spans="1:7" ht="20.100000000000001" customHeight="1" x14ac:dyDescent="0.2">
      <c r="A13" s="169">
        <v>617</v>
      </c>
      <c r="B13" s="141" t="s">
        <v>57</v>
      </c>
      <c r="C13" s="288"/>
      <c r="D13" s="288"/>
      <c r="E13" s="288"/>
      <c r="F13" s="288"/>
      <c r="G13" s="308">
        <f>SUM(C13:F13)</f>
        <v>0</v>
      </c>
    </row>
    <row r="14" spans="1:7" ht="20.100000000000001" customHeight="1" x14ac:dyDescent="0.2">
      <c r="A14" s="170" t="s">
        <v>177</v>
      </c>
      <c r="B14" s="171" t="s">
        <v>58</v>
      </c>
      <c r="C14" s="289"/>
      <c r="D14" s="289"/>
      <c r="E14" s="289"/>
      <c r="F14" s="289"/>
      <c r="G14" s="308">
        <f t="shared" ref="G14:G15" si="0">SUM(C14:F14)</f>
        <v>0</v>
      </c>
    </row>
    <row r="15" spans="1:7" ht="20.100000000000001" customHeight="1" thickBot="1" x14ac:dyDescent="0.25">
      <c r="A15" s="170" t="s">
        <v>264</v>
      </c>
      <c r="B15" s="171" t="s">
        <v>69</v>
      </c>
      <c r="C15" s="295"/>
      <c r="D15" s="295"/>
      <c r="E15" s="295"/>
      <c r="F15" s="289"/>
      <c r="G15" s="308">
        <f t="shared" si="0"/>
        <v>0</v>
      </c>
    </row>
    <row r="16" spans="1:7" ht="20.100000000000001" customHeight="1" thickBot="1" x14ac:dyDescent="0.25">
      <c r="A16" s="185">
        <v>61</v>
      </c>
      <c r="B16" s="186" t="s">
        <v>59</v>
      </c>
      <c r="C16" s="306">
        <f t="shared" ref="C16:E16" si="1">SUM(C13:C15)</f>
        <v>0</v>
      </c>
      <c r="D16" s="306">
        <f t="shared" si="1"/>
        <v>0</v>
      </c>
      <c r="E16" s="306">
        <f t="shared" si="1"/>
        <v>0</v>
      </c>
      <c r="F16" s="306">
        <f>SUM(F13:F15)</f>
        <v>0</v>
      </c>
      <c r="G16" s="307">
        <f>SUM(C16:F16)</f>
        <v>0</v>
      </c>
    </row>
    <row r="17" spans="1:8" ht="27.75" customHeight="1" x14ac:dyDescent="0.2">
      <c r="A17" s="172">
        <v>621</v>
      </c>
      <c r="B17" s="173" t="s">
        <v>60</v>
      </c>
      <c r="C17" s="291"/>
      <c r="D17" s="291"/>
      <c r="E17" s="291"/>
      <c r="F17" s="294"/>
      <c r="G17" s="308">
        <f>SUM(C17:F17)</f>
        <v>0</v>
      </c>
    </row>
    <row r="18" spans="1:8" ht="27" customHeight="1" x14ac:dyDescent="0.2">
      <c r="A18" s="169">
        <v>622</v>
      </c>
      <c r="B18" s="141" t="s">
        <v>136</v>
      </c>
      <c r="C18" s="293"/>
      <c r="D18" s="293"/>
      <c r="E18" s="293"/>
      <c r="F18" s="294"/>
      <c r="G18" s="309">
        <f t="shared" ref="G18:G26" si="2">SUM(C18:F18)</f>
        <v>0</v>
      </c>
    </row>
    <row r="19" spans="1:8" ht="30" customHeight="1" x14ac:dyDescent="0.2">
      <c r="A19" s="169" t="s">
        <v>194</v>
      </c>
      <c r="B19" s="141" t="s">
        <v>262</v>
      </c>
      <c r="C19" s="293"/>
      <c r="D19" s="293"/>
      <c r="E19" s="288"/>
      <c r="F19" s="293"/>
      <c r="G19" s="309">
        <f>E19</f>
        <v>0</v>
      </c>
    </row>
    <row r="20" spans="1:8" ht="20.100000000000001" customHeight="1" x14ac:dyDescent="0.2">
      <c r="A20" s="169" t="s">
        <v>195</v>
      </c>
      <c r="B20" s="141" t="s">
        <v>62</v>
      </c>
      <c r="C20" s="293"/>
      <c r="D20" s="293"/>
      <c r="E20" s="288"/>
      <c r="F20" s="293"/>
      <c r="G20" s="309">
        <f>E20</f>
        <v>0</v>
      </c>
    </row>
    <row r="21" spans="1:8" ht="30" customHeight="1" x14ac:dyDescent="0.2">
      <c r="A21" s="169">
        <v>623</v>
      </c>
      <c r="B21" s="141" t="s">
        <v>63</v>
      </c>
      <c r="C21" s="293"/>
      <c r="D21" s="288"/>
      <c r="E21" s="293"/>
      <c r="F21" s="288"/>
      <c r="G21" s="309">
        <f>D21+F21</f>
        <v>0</v>
      </c>
    </row>
    <row r="22" spans="1:8" ht="20.100000000000001" customHeight="1" x14ac:dyDescent="0.2">
      <c r="A22" s="169">
        <v>625</v>
      </c>
      <c r="B22" s="141" t="s">
        <v>273</v>
      </c>
      <c r="C22" s="287"/>
      <c r="D22" s="287"/>
      <c r="E22" s="288"/>
      <c r="F22" s="287"/>
      <c r="G22" s="309">
        <f t="shared" si="2"/>
        <v>0</v>
      </c>
    </row>
    <row r="23" spans="1:8" ht="20.100000000000001" customHeight="1" x14ac:dyDescent="0.2">
      <c r="A23" s="169" t="s">
        <v>201</v>
      </c>
      <c r="B23" s="141" t="s">
        <v>65</v>
      </c>
      <c r="C23" s="293"/>
      <c r="D23" s="293"/>
      <c r="E23" s="293"/>
      <c r="F23" s="288"/>
      <c r="G23" s="309">
        <f t="shared" si="2"/>
        <v>0</v>
      </c>
    </row>
    <row r="24" spans="1:8" ht="20.100000000000001" customHeight="1" x14ac:dyDescent="0.2">
      <c r="A24" s="169" t="s">
        <v>179</v>
      </c>
      <c r="B24" s="141" t="s">
        <v>66</v>
      </c>
      <c r="C24" s="288"/>
      <c r="D24" s="288"/>
      <c r="E24" s="288"/>
      <c r="F24" s="288"/>
      <c r="G24" s="309">
        <f t="shared" si="2"/>
        <v>0</v>
      </c>
    </row>
    <row r="25" spans="1:8" ht="20.100000000000001" customHeight="1" x14ac:dyDescent="0.2">
      <c r="A25" s="169" t="s">
        <v>180</v>
      </c>
      <c r="B25" s="141" t="s">
        <v>67</v>
      </c>
      <c r="C25" s="288"/>
      <c r="D25" s="293"/>
      <c r="E25" s="293"/>
      <c r="F25" s="293"/>
      <c r="G25" s="309">
        <f t="shared" si="2"/>
        <v>0</v>
      </c>
    </row>
    <row r="26" spans="1:8" ht="20.100000000000001" customHeight="1" thickBot="1" x14ac:dyDescent="0.25">
      <c r="A26" s="169" t="s">
        <v>181</v>
      </c>
      <c r="B26" s="141" t="s">
        <v>68</v>
      </c>
      <c r="C26" s="288"/>
      <c r="D26" s="288"/>
      <c r="E26" s="288"/>
      <c r="F26" s="293"/>
      <c r="G26" s="309">
        <f t="shared" si="2"/>
        <v>0</v>
      </c>
      <c r="H26" s="90"/>
    </row>
    <row r="27" spans="1:8" ht="20.100000000000001" customHeight="1" thickBot="1" x14ac:dyDescent="0.25">
      <c r="A27" s="185">
        <v>62</v>
      </c>
      <c r="B27" s="186" t="s">
        <v>70</v>
      </c>
      <c r="C27" s="307">
        <f>SUM(C17:C26)</f>
        <v>0</v>
      </c>
      <c r="D27" s="306">
        <f>SUM(D17:D26)</f>
        <v>0</v>
      </c>
      <c r="E27" s="307">
        <f>SUM(E17:E26)</f>
        <v>0</v>
      </c>
      <c r="F27" s="306">
        <f>SUM(F17:F26)</f>
        <v>0</v>
      </c>
      <c r="G27" s="307">
        <f>SUM(C27:F27)</f>
        <v>0</v>
      </c>
    </row>
    <row r="28" spans="1:8" ht="28.5" customHeight="1" x14ac:dyDescent="0.2">
      <c r="A28" s="175" t="s">
        <v>143</v>
      </c>
      <c r="B28" s="176" t="s">
        <v>144</v>
      </c>
      <c r="C28" s="288"/>
      <c r="D28" s="288"/>
      <c r="E28" s="288"/>
      <c r="F28" s="293"/>
      <c r="G28" s="309">
        <f>C28+D28+E28</f>
        <v>0</v>
      </c>
    </row>
    <row r="29" spans="1:8" ht="27.75" customHeight="1" thickBot="1" x14ac:dyDescent="0.25">
      <c r="A29" s="177" t="s">
        <v>145</v>
      </c>
      <c r="B29" s="178" t="s">
        <v>146</v>
      </c>
      <c r="C29" s="289"/>
      <c r="D29" s="289"/>
      <c r="E29" s="289"/>
      <c r="F29" s="295"/>
      <c r="G29" s="310">
        <f>C29+D29+E29</f>
        <v>0</v>
      </c>
    </row>
    <row r="30" spans="1:8" ht="20.100000000000001" customHeight="1" thickBot="1" x14ac:dyDescent="0.25">
      <c r="A30" s="185">
        <v>63</v>
      </c>
      <c r="B30" s="186" t="s">
        <v>80</v>
      </c>
      <c r="C30" s="307">
        <f>SUM(C28:C29)</f>
        <v>0</v>
      </c>
      <c r="D30" s="306">
        <f>SUM(D28:D29)</f>
        <v>0</v>
      </c>
      <c r="E30" s="307">
        <f>SUM(E28:E29)</f>
        <v>0</v>
      </c>
      <c r="F30" s="290"/>
      <c r="G30" s="307">
        <f>SUM(C30:F30)</f>
        <v>0</v>
      </c>
    </row>
    <row r="31" spans="1:8" ht="20.100000000000001" customHeight="1" x14ac:dyDescent="0.2">
      <c r="A31" s="174" t="s">
        <v>184</v>
      </c>
      <c r="B31" s="173" t="s">
        <v>81</v>
      </c>
      <c r="C31" s="291"/>
      <c r="D31" s="291"/>
      <c r="E31" s="291"/>
      <c r="F31" s="292"/>
      <c r="G31" s="308">
        <f>SUM(C31:F31)</f>
        <v>0</v>
      </c>
    </row>
    <row r="32" spans="1:8" ht="20.100000000000001" customHeight="1" x14ac:dyDescent="0.2">
      <c r="A32" s="179" t="s">
        <v>185</v>
      </c>
      <c r="B32" s="180" t="s">
        <v>82</v>
      </c>
      <c r="C32" s="291"/>
      <c r="D32" s="291"/>
      <c r="E32" s="291"/>
      <c r="F32" s="293"/>
      <c r="G32" s="309">
        <f t="shared" ref="G32:G37" si="3">SUM(C32:F32)</f>
        <v>0</v>
      </c>
    </row>
    <row r="33" spans="1:256" ht="20.100000000000001" customHeight="1" x14ac:dyDescent="0.2">
      <c r="A33" s="179" t="s">
        <v>186</v>
      </c>
      <c r="B33" s="180" t="s">
        <v>83</v>
      </c>
      <c r="C33" s="291"/>
      <c r="D33" s="291"/>
      <c r="E33" s="291"/>
      <c r="F33" s="293"/>
      <c r="G33" s="309">
        <f t="shared" si="3"/>
        <v>0</v>
      </c>
    </row>
    <row r="34" spans="1:256" ht="20.100000000000001" customHeight="1" x14ac:dyDescent="0.2">
      <c r="A34" s="179" t="s">
        <v>197</v>
      </c>
      <c r="B34" s="180" t="s">
        <v>84</v>
      </c>
      <c r="C34" s="291"/>
      <c r="D34" s="291"/>
      <c r="E34" s="291"/>
      <c r="F34" s="293"/>
      <c r="G34" s="309">
        <f t="shared" si="3"/>
        <v>0</v>
      </c>
    </row>
    <row r="35" spans="1:256" ht="30.75" customHeight="1" x14ac:dyDescent="0.2">
      <c r="A35" s="179">
        <v>645</v>
      </c>
      <c r="B35" s="180" t="s">
        <v>85</v>
      </c>
      <c r="C35" s="291"/>
      <c r="D35" s="291"/>
      <c r="E35" s="291"/>
      <c r="F35" s="293"/>
      <c r="G35" s="309">
        <f t="shared" si="3"/>
        <v>0</v>
      </c>
    </row>
    <row r="36" spans="1:256" ht="20.100000000000001" customHeight="1" x14ac:dyDescent="0.2">
      <c r="A36" s="179">
        <v>647</v>
      </c>
      <c r="B36" s="180" t="s">
        <v>86</v>
      </c>
      <c r="C36" s="291"/>
      <c r="D36" s="291"/>
      <c r="E36" s="291"/>
      <c r="F36" s="293"/>
      <c r="G36" s="309">
        <f t="shared" si="3"/>
        <v>0</v>
      </c>
    </row>
    <row r="37" spans="1:256" ht="20.100000000000001" customHeight="1" thickBot="1" x14ac:dyDescent="0.25">
      <c r="A37" s="181">
        <v>648</v>
      </c>
      <c r="B37" s="182" t="s">
        <v>87</v>
      </c>
      <c r="C37" s="291"/>
      <c r="D37" s="291"/>
      <c r="E37" s="291"/>
      <c r="F37" s="295"/>
      <c r="G37" s="310">
        <f t="shared" si="3"/>
        <v>0</v>
      </c>
    </row>
    <row r="38" spans="1:256" ht="20.100000000000001" customHeight="1" thickBot="1" x14ac:dyDescent="0.25">
      <c r="A38" s="185">
        <v>64</v>
      </c>
      <c r="B38" s="186" t="s">
        <v>91</v>
      </c>
      <c r="C38" s="307">
        <f>SUM(C31:C37)</f>
        <v>0</v>
      </c>
      <c r="D38" s="306">
        <f>SUM(D31:D37)</f>
        <v>0</v>
      </c>
      <c r="E38" s="307">
        <f>SUM(E31:E37)</f>
        <v>0</v>
      </c>
      <c r="F38" s="290"/>
      <c r="G38" s="307">
        <f>SUM(C38:F38)</f>
        <v>0</v>
      </c>
    </row>
    <row r="39" spans="1:256" ht="33" customHeight="1" thickBot="1" x14ac:dyDescent="0.25">
      <c r="A39" s="183" t="s">
        <v>257</v>
      </c>
      <c r="B39" s="184" t="s">
        <v>95</v>
      </c>
      <c r="C39" s="311"/>
      <c r="D39" s="296"/>
      <c r="E39" s="296"/>
      <c r="F39" s="297"/>
      <c r="G39" s="312">
        <f>SUM(C39:F39)</f>
        <v>0</v>
      </c>
    </row>
    <row r="40" spans="1:256" ht="56.25" customHeight="1" thickBot="1" x14ac:dyDescent="0.25">
      <c r="A40" s="185">
        <v>68</v>
      </c>
      <c r="B40" s="186" t="s">
        <v>96</v>
      </c>
      <c r="C40" s="307">
        <f>SUM(C39)</f>
        <v>0</v>
      </c>
      <c r="D40" s="306">
        <f>SUM(D39)</f>
        <v>0</v>
      </c>
      <c r="E40" s="307">
        <f>SUM(E39)</f>
        <v>0</v>
      </c>
      <c r="F40" s="290"/>
      <c r="G40" s="307">
        <f>SUM(C40:F40)</f>
        <v>0</v>
      </c>
    </row>
    <row r="41" spans="1:256" s="50" customFormat="1" ht="20.100000000000001" customHeight="1" thickBot="1" x14ac:dyDescent="0.25">
      <c r="A41" s="763" t="s">
        <v>98</v>
      </c>
      <c r="B41" s="763"/>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324</v>
      </c>
      <c r="C42" s="520"/>
      <c r="D42" s="520"/>
      <c r="E42" s="520"/>
      <c r="F42" s="521"/>
      <c r="G42" s="522">
        <f>SUM(C42:E42)</f>
        <v>0</v>
      </c>
    </row>
    <row r="43" spans="1:256" s="44" customFormat="1" ht="20.100000000000001" customHeight="1" thickBot="1" x14ac:dyDescent="0.3">
      <c r="A43" s="185">
        <v>86</v>
      </c>
      <c r="B43" s="186" t="s">
        <v>99</v>
      </c>
      <c r="C43" s="307">
        <f t="shared" ref="C43:E43" si="4">C42</f>
        <v>0</v>
      </c>
      <c r="D43" s="307">
        <f t="shared" si="4"/>
        <v>0</v>
      </c>
      <c r="E43" s="307">
        <f t="shared" si="4"/>
        <v>0</v>
      </c>
      <c r="F43" s="521"/>
      <c r="G43" s="307">
        <f>G42</f>
        <v>0</v>
      </c>
    </row>
    <row r="44" spans="1:256" ht="36" customHeight="1" thickBot="1" x14ac:dyDescent="0.25">
      <c r="A44" s="763" t="s">
        <v>22</v>
      </c>
      <c r="B44" s="763"/>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algorithmName="SHA-512" hashValue="D9Nuynbb+y3/S6Al5DWKu4rffGrw3qSOjSSuq2SUtjayx7ZXEpk1HJWg0nXYuEBU9rLm/G/GQ5rNk6IJjNfmSQ==" saltValue="nzm257TX3dUOP+D7tjUZdA==" spinCount="100000" sheet="1" objects="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80" zoomScaleNormal="80" workbookViewId="0">
      <selection activeCell="C12" sqref="C12"/>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67" t="s">
        <v>0</v>
      </c>
      <c r="B1" s="767"/>
      <c r="C1" s="767"/>
      <c r="D1" s="767"/>
      <c r="E1" s="767"/>
      <c r="F1" s="767"/>
      <c r="G1" s="767"/>
    </row>
    <row r="3" spans="1:7" ht="23.25" x14ac:dyDescent="0.2">
      <c r="A3" s="759" t="s">
        <v>138</v>
      </c>
      <c r="B3" s="759"/>
      <c r="C3" s="759"/>
      <c r="D3" s="759"/>
      <c r="E3" s="759"/>
      <c r="F3" s="759"/>
      <c r="G3" s="759"/>
    </row>
    <row r="4" spans="1:7" s="39" customFormat="1" ht="23.25" x14ac:dyDescent="0.35">
      <c r="D4" s="42"/>
      <c r="G4" s="40"/>
    </row>
    <row r="6" spans="1:7" ht="27" customHeight="1" x14ac:dyDescent="0.2">
      <c r="A6" s="543"/>
      <c r="B6" s="760" t="s">
        <v>350</v>
      </c>
      <c r="C6" s="760"/>
      <c r="D6" s="760"/>
      <c r="E6" s="760"/>
      <c r="F6" s="760"/>
      <c r="G6" s="760"/>
    </row>
    <row r="7" spans="1:7" ht="15.75" x14ac:dyDescent="0.2">
      <c r="F7" s="107"/>
      <c r="G7" s="107"/>
    </row>
    <row r="8" spans="1:7" ht="15" thickBot="1" x14ac:dyDescent="0.25"/>
    <row r="9" spans="1:7" x14ac:dyDescent="0.2">
      <c r="A9" s="800" t="s">
        <v>157</v>
      </c>
      <c r="B9" s="798" t="s">
        <v>20</v>
      </c>
      <c r="C9" s="761" t="s">
        <v>133</v>
      </c>
      <c r="D9" s="56"/>
      <c r="E9" s="796" t="s">
        <v>157</v>
      </c>
      <c r="F9" s="798" t="s">
        <v>21</v>
      </c>
      <c r="G9" s="761" t="s">
        <v>133</v>
      </c>
    </row>
    <row r="10" spans="1:7" ht="15" thickBot="1" x14ac:dyDescent="0.25">
      <c r="A10" s="801"/>
      <c r="B10" s="802"/>
      <c r="C10" s="793"/>
      <c r="D10" s="56"/>
      <c r="E10" s="803"/>
      <c r="F10" s="804"/>
      <c r="G10" s="788"/>
    </row>
    <row r="11" spans="1:7" ht="36.75" customHeight="1" x14ac:dyDescent="0.2">
      <c r="A11" s="187">
        <v>60</v>
      </c>
      <c r="B11" s="188" t="s">
        <v>56</v>
      </c>
      <c r="C11" s="407"/>
      <c r="D11" s="49"/>
      <c r="E11" s="165">
        <v>70</v>
      </c>
      <c r="F11" s="200" t="s">
        <v>116</v>
      </c>
      <c r="G11" s="412"/>
    </row>
    <row r="12" spans="1:7" ht="20.100000000000001" customHeight="1" x14ac:dyDescent="0.2">
      <c r="A12" s="189">
        <v>61</v>
      </c>
      <c r="B12" s="190" t="s">
        <v>59</v>
      </c>
      <c r="C12" s="408"/>
      <c r="D12" s="49"/>
      <c r="E12" s="196"/>
      <c r="F12" s="197"/>
      <c r="G12" s="300"/>
    </row>
    <row r="13" spans="1:7" ht="20.100000000000001" customHeight="1" x14ac:dyDescent="0.2">
      <c r="A13" s="191">
        <v>62</v>
      </c>
      <c r="B13" s="192" t="s">
        <v>70</v>
      </c>
      <c r="C13" s="498"/>
      <c r="D13" s="49"/>
      <c r="E13" s="196"/>
      <c r="F13" s="197"/>
      <c r="G13" s="300"/>
    </row>
    <row r="14" spans="1:7" ht="20.100000000000001" customHeight="1" x14ac:dyDescent="0.2">
      <c r="A14" s="189">
        <v>63</v>
      </c>
      <c r="B14" s="190" t="s">
        <v>80</v>
      </c>
      <c r="C14" s="408"/>
      <c r="D14" s="68"/>
      <c r="E14" s="198"/>
      <c r="F14" s="199"/>
      <c r="G14" s="301"/>
    </row>
    <row r="15" spans="1:7" ht="20.100000000000001" customHeight="1" x14ac:dyDescent="0.2">
      <c r="A15" s="191">
        <v>64</v>
      </c>
      <c r="B15" s="192" t="s">
        <v>91</v>
      </c>
      <c r="C15" s="409"/>
      <c r="D15" s="49"/>
      <c r="E15" s="166">
        <v>74</v>
      </c>
      <c r="F15" s="191" t="s">
        <v>107</v>
      </c>
      <c r="G15" s="413"/>
    </row>
    <row r="16" spans="1:7" ht="20.100000000000001" customHeight="1" x14ac:dyDescent="0.2">
      <c r="A16" s="189">
        <v>65</v>
      </c>
      <c r="B16" s="190" t="s">
        <v>92</v>
      </c>
      <c r="C16" s="408"/>
      <c r="D16" s="46"/>
      <c r="E16" s="167">
        <v>75</v>
      </c>
      <c r="F16" s="189" t="s">
        <v>106</v>
      </c>
      <c r="G16" s="414"/>
    </row>
    <row r="17" spans="1:206" ht="20.100000000000001" customHeight="1" x14ac:dyDescent="0.2">
      <c r="A17" s="191">
        <v>66</v>
      </c>
      <c r="B17" s="192" t="s">
        <v>93</v>
      </c>
      <c r="C17" s="409"/>
      <c r="D17" s="46"/>
      <c r="E17" s="166">
        <v>76</v>
      </c>
      <c r="F17" s="191" t="s">
        <v>105</v>
      </c>
      <c r="G17" s="413"/>
    </row>
    <row r="18" spans="1:206" ht="20.100000000000001" customHeight="1" x14ac:dyDescent="0.2">
      <c r="A18" s="189">
        <v>67</v>
      </c>
      <c r="B18" s="190" t="s">
        <v>94</v>
      </c>
      <c r="C18" s="408"/>
      <c r="D18" s="46"/>
      <c r="E18" s="167">
        <v>77</v>
      </c>
      <c r="F18" s="189" t="s">
        <v>104</v>
      </c>
      <c r="G18" s="414"/>
    </row>
    <row r="19" spans="1:206" ht="36" customHeight="1" x14ac:dyDescent="0.2">
      <c r="A19" s="191">
        <v>68</v>
      </c>
      <c r="B19" s="195" t="s">
        <v>96</v>
      </c>
      <c r="C19" s="409"/>
      <c r="D19" s="46"/>
      <c r="E19" s="166">
        <v>78</v>
      </c>
      <c r="F19" s="191" t="s">
        <v>103</v>
      </c>
      <c r="G19" s="413"/>
    </row>
    <row r="20" spans="1:206" ht="20.100000000000001" customHeight="1" thickBot="1" x14ac:dyDescent="0.25">
      <c r="A20" s="193">
        <v>69</v>
      </c>
      <c r="B20" s="194" t="s">
        <v>97</v>
      </c>
      <c r="C20" s="410"/>
      <c r="D20" s="58"/>
      <c r="E20" s="168">
        <v>79</v>
      </c>
      <c r="F20" s="193" t="s">
        <v>102</v>
      </c>
      <c r="G20" s="415"/>
    </row>
    <row r="21" spans="1:206" ht="18.75" customHeight="1" thickBot="1" x14ac:dyDescent="0.25">
      <c r="A21" s="789" t="s">
        <v>98</v>
      </c>
      <c r="B21" s="790"/>
      <c r="C21" s="298">
        <f>SUM(C11:C20)</f>
        <v>0</v>
      </c>
      <c r="D21" s="46"/>
      <c r="E21" s="789" t="s">
        <v>101</v>
      </c>
      <c r="F21" s="790"/>
      <c r="G21" s="305">
        <f>G11+G15+G16+G17+G18+G19+G20</f>
        <v>0</v>
      </c>
    </row>
    <row r="22" spans="1:206" ht="18.75" thickBot="1" x14ac:dyDescent="0.25">
      <c r="A22" s="201">
        <v>86</v>
      </c>
      <c r="B22" s="202" t="s">
        <v>99</v>
      </c>
      <c r="C22" s="411">
        <v>0</v>
      </c>
      <c r="D22" s="49"/>
      <c r="E22" s="167">
        <v>87</v>
      </c>
      <c r="F22" s="203" t="s">
        <v>100</v>
      </c>
      <c r="G22" s="413"/>
    </row>
    <row r="23" spans="1:206" ht="18.75" thickBot="1" x14ac:dyDescent="0.25">
      <c r="A23" s="789" t="s">
        <v>22</v>
      </c>
      <c r="B23" s="790"/>
      <c r="C23" s="299">
        <f>+C21+C22</f>
        <v>0</v>
      </c>
      <c r="D23" s="46"/>
      <c r="E23" s="789" t="s">
        <v>23</v>
      </c>
      <c r="F23" s="790"/>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786" t="s">
        <v>206</v>
      </c>
      <c r="B29" s="786"/>
      <c r="C29" s="786"/>
      <c r="E29" s="786" t="s">
        <v>205</v>
      </c>
      <c r="F29" s="787"/>
      <c r="G29" s="787"/>
    </row>
    <row r="30" spans="1:206" ht="14.25" customHeight="1" x14ac:dyDescent="0.2">
      <c r="A30" s="791" t="s">
        <v>309</v>
      </c>
      <c r="B30" s="791"/>
      <c r="C30" s="791"/>
      <c r="D30" s="791"/>
      <c r="E30" s="791"/>
      <c r="F30" s="791"/>
      <c r="G30" s="791"/>
    </row>
    <row r="31" spans="1:206" ht="15" thickBot="1" x14ac:dyDescent="0.25"/>
    <row r="32" spans="1:206" s="82" customFormat="1" ht="15.75" customHeight="1" x14ac:dyDescent="0.2">
      <c r="A32" s="798" t="s">
        <v>157</v>
      </c>
      <c r="B32" s="794" t="s">
        <v>156</v>
      </c>
      <c r="C32" s="796" t="s">
        <v>133</v>
      </c>
      <c r="D32" s="42"/>
      <c r="E32" s="747" t="s">
        <v>157</v>
      </c>
      <c r="F32" s="773" t="s">
        <v>156</v>
      </c>
      <c r="G32" s="761"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799"/>
      <c r="B33" s="795"/>
      <c r="C33" s="797"/>
      <c r="E33" s="748"/>
      <c r="F33" s="792"/>
      <c r="G33" s="793"/>
    </row>
    <row r="34" spans="1:7" ht="23.25" customHeight="1" thickBot="1" x14ac:dyDescent="0.25">
      <c r="A34" s="500" t="s">
        <v>61</v>
      </c>
      <c r="B34" s="499" t="s">
        <v>311</v>
      </c>
      <c r="C34" s="525"/>
      <c r="E34" s="211" t="s">
        <v>237</v>
      </c>
      <c r="F34" s="212" t="s">
        <v>121</v>
      </c>
      <c r="G34" s="339"/>
    </row>
    <row r="35" spans="1:7" ht="20.100000000000001" customHeight="1" thickBot="1" x14ac:dyDescent="0.25">
      <c r="A35" s="222">
        <v>62</v>
      </c>
      <c r="B35" s="223" t="s">
        <v>70</v>
      </c>
      <c r="C35" s="224"/>
      <c r="E35" s="317">
        <v>70642</v>
      </c>
      <c r="F35" s="318" t="s">
        <v>261</v>
      </c>
      <c r="G35" s="416"/>
    </row>
    <row r="36" spans="1:7" ht="20.100000000000001" customHeight="1" x14ac:dyDescent="0.2">
      <c r="A36" s="204" t="s">
        <v>74</v>
      </c>
      <c r="B36" s="205" t="s">
        <v>277</v>
      </c>
      <c r="C36" s="417"/>
      <c r="E36" s="214">
        <v>707</v>
      </c>
      <c r="F36" s="136" t="s">
        <v>118</v>
      </c>
      <c r="G36" s="213"/>
    </row>
    <row r="37" spans="1:7" ht="23.25" customHeight="1" thickBot="1" x14ac:dyDescent="0.25">
      <c r="A37" s="322" t="s">
        <v>76</v>
      </c>
      <c r="B37" s="135" t="s">
        <v>77</v>
      </c>
      <c r="C37" s="341"/>
      <c r="E37" s="215">
        <v>708</v>
      </c>
      <c r="F37" s="160" t="s">
        <v>117</v>
      </c>
      <c r="G37" s="216"/>
    </row>
    <row r="38" spans="1:7" ht="33.75" customHeight="1" thickBot="1" x14ac:dyDescent="0.25">
      <c r="A38" s="206" t="s">
        <v>78</v>
      </c>
      <c r="B38" s="207" t="s">
        <v>79</v>
      </c>
      <c r="C38" s="342"/>
      <c r="E38" s="222">
        <v>70</v>
      </c>
      <c r="F38" s="302" t="s">
        <v>116</v>
      </c>
      <c r="G38" s="224"/>
    </row>
    <row r="39" spans="1:7" ht="19.5" customHeight="1" thickBot="1" x14ac:dyDescent="0.25">
      <c r="A39" s="222">
        <v>63</v>
      </c>
      <c r="B39" s="223" t="s">
        <v>80</v>
      </c>
      <c r="C39" s="224"/>
      <c r="E39" s="217">
        <v>741</v>
      </c>
      <c r="F39" s="218" t="s">
        <v>115</v>
      </c>
      <c r="G39" s="340"/>
    </row>
    <row r="40" spans="1:7" ht="32.25" customHeight="1" x14ac:dyDescent="0.2">
      <c r="A40" s="208" t="s">
        <v>88</v>
      </c>
      <c r="B40" s="209" t="s">
        <v>312</v>
      </c>
      <c r="C40" s="418"/>
      <c r="E40" s="217">
        <v>742</v>
      </c>
      <c r="F40" s="218" t="s">
        <v>114</v>
      </c>
      <c r="G40" s="213"/>
    </row>
    <row r="41" spans="1:7" ht="23.25" customHeight="1" thickBot="1" x14ac:dyDescent="0.25">
      <c r="A41" s="206" t="s">
        <v>89</v>
      </c>
      <c r="B41" s="210" t="s">
        <v>90</v>
      </c>
      <c r="C41" s="343"/>
      <c r="E41" s="217">
        <v>743</v>
      </c>
      <c r="F41" s="140" t="s">
        <v>113</v>
      </c>
      <c r="G41" s="213"/>
    </row>
    <row r="42" spans="1:7" ht="18.75" customHeight="1" thickBot="1" x14ac:dyDescent="0.25">
      <c r="A42" s="222">
        <v>64</v>
      </c>
      <c r="B42" s="223" t="s">
        <v>91</v>
      </c>
      <c r="C42" s="224"/>
      <c r="E42" s="217">
        <v>744</v>
      </c>
      <c r="F42" s="218" t="s">
        <v>112</v>
      </c>
      <c r="G42" s="213"/>
    </row>
    <row r="43" spans="1:7" ht="29.25" customHeight="1" thickBot="1" x14ac:dyDescent="0.25">
      <c r="A43" s="323">
        <v>862</v>
      </c>
      <c r="B43" s="324" t="s">
        <v>325</v>
      </c>
      <c r="C43" s="523"/>
      <c r="E43" s="217">
        <v>7451</v>
      </c>
      <c r="F43" s="140" t="s">
        <v>111</v>
      </c>
      <c r="G43" s="213"/>
    </row>
    <row r="44" spans="1:7" ht="18.75" customHeight="1" thickBot="1" x14ac:dyDescent="0.25">
      <c r="A44" s="222">
        <v>86</v>
      </c>
      <c r="B44" s="223" t="s">
        <v>99</v>
      </c>
      <c r="C44" s="224"/>
      <c r="E44" s="217">
        <v>7452</v>
      </c>
      <c r="F44" s="141" t="s">
        <v>110</v>
      </c>
      <c r="G44" s="213"/>
    </row>
    <row r="45" spans="1:7" ht="20.100000000000001" customHeight="1" x14ac:dyDescent="0.2">
      <c r="E45" s="219">
        <v>746</v>
      </c>
      <c r="F45" s="140" t="s">
        <v>109</v>
      </c>
      <c r="G45" s="213"/>
    </row>
    <row r="46" spans="1:7" ht="20.100000000000001" customHeight="1" x14ac:dyDescent="0.2">
      <c r="E46" s="220">
        <v>747</v>
      </c>
      <c r="F46" s="141" t="s">
        <v>108</v>
      </c>
      <c r="G46" s="213"/>
    </row>
    <row r="47" spans="1:7" ht="19.5" customHeight="1" x14ac:dyDescent="0.2">
      <c r="A47" s="774" t="s">
        <v>326</v>
      </c>
      <c r="B47" s="775"/>
      <c r="C47" s="776"/>
      <c r="E47" s="220" t="s">
        <v>171</v>
      </c>
      <c r="F47" s="221" t="s">
        <v>173</v>
      </c>
      <c r="G47" s="213"/>
    </row>
    <row r="48" spans="1:7" ht="20.100000000000001" customHeight="1" thickBot="1" x14ac:dyDescent="0.25">
      <c r="A48" s="777"/>
      <c r="B48" s="778"/>
      <c r="C48" s="779"/>
      <c r="E48" s="220" t="s">
        <v>172</v>
      </c>
      <c r="F48" s="142" t="s">
        <v>174</v>
      </c>
      <c r="G48" s="213"/>
    </row>
    <row r="49" spans="1:7" ht="20.100000000000001" customHeight="1" thickBot="1" x14ac:dyDescent="0.25">
      <c r="A49" s="780"/>
      <c r="B49" s="781"/>
      <c r="C49" s="782"/>
      <c r="E49" s="222">
        <v>74</v>
      </c>
      <c r="F49" s="223" t="s">
        <v>107</v>
      </c>
      <c r="G49" s="224"/>
    </row>
    <row r="50" spans="1:7" ht="22.5" customHeight="1" x14ac:dyDescent="0.2">
      <c r="A50" s="783"/>
      <c r="B50" s="784"/>
      <c r="C50" s="785"/>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algorithmName="SHA-512" hashValue="SIwA20Km2V+MpaJ4ZdiblRx96VhZxN04RqLjaOR7Et+iaUoU2vbOFDzU9HQo4pBK6Z/lFej8pFoMc4rfx/sKbA==" saltValue="5s9ARgx5QTKO3AEG1VWlWg==" spinCount="100000"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05" t="s">
        <v>0</v>
      </c>
      <c r="B1" s="806"/>
      <c r="C1" s="806"/>
      <c r="D1" s="806"/>
      <c r="E1" s="806"/>
      <c r="F1" s="806"/>
      <c r="G1" s="806"/>
      <c r="H1" s="806"/>
      <c r="I1" s="807"/>
    </row>
    <row r="2" spans="1:10" ht="9.75" customHeight="1" x14ac:dyDescent="0.2"/>
    <row r="3" spans="1:10" ht="23.25" x14ac:dyDescent="0.2">
      <c r="B3" s="817" t="s">
        <v>150</v>
      </c>
      <c r="C3" s="818"/>
      <c r="D3" s="818"/>
      <c r="E3" s="818"/>
      <c r="F3" s="818"/>
      <c r="G3" s="818"/>
      <c r="H3" s="818"/>
      <c r="I3" s="819"/>
    </row>
    <row r="4" spans="1:10" ht="23.25" x14ac:dyDescent="0.2">
      <c r="B4" s="823" t="s">
        <v>351</v>
      </c>
      <c r="C4" s="824"/>
      <c r="D4" s="824"/>
      <c r="E4" s="824"/>
      <c r="F4" s="824"/>
      <c r="G4" s="824"/>
      <c r="H4" s="824"/>
      <c r="I4" s="825"/>
    </row>
    <row r="5" spans="1:10" ht="8.25" customHeight="1" x14ac:dyDescent="0.2"/>
    <row r="6" spans="1:10" ht="56.25" customHeight="1" x14ac:dyDescent="0.2">
      <c r="B6" s="808" t="s">
        <v>38</v>
      </c>
      <c r="C6" s="809"/>
      <c r="D6" s="809"/>
      <c r="E6" s="809"/>
      <c r="F6" s="809"/>
      <c r="G6" s="809"/>
      <c r="H6" s="809"/>
      <c r="I6" s="810"/>
      <c r="J6" s="13"/>
    </row>
    <row r="7" spans="1:10" ht="15" customHeight="1" x14ac:dyDescent="0.2"/>
    <row r="8" spans="1:10" ht="49.5" customHeight="1" x14ac:dyDescent="0.2">
      <c r="B8" s="814"/>
      <c r="C8" s="815"/>
      <c r="D8" s="815"/>
      <c r="E8" s="815"/>
      <c r="F8" s="815"/>
      <c r="G8" s="815"/>
      <c r="H8" s="815"/>
      <c r="I8" s="816"/>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11" t="s">
        <v>33</v>
      </c>
      <c r="C14" s="812"/>
      <c r="D14" s="812"/>
      <c r="E14" s="812"/>
      <c r="F14" s="812"/>
      <c r="G14" s="812"/>
      <c r="H14" s="812"/>
      <c r="I14" s="813"/>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20">
        <f>'1 - Identification'!F10</f>
        <v>0</v>
      </c>
      <c r="F21" s="821"/>
      <c r="G21" s="821"/>
      <c r="H21" s="821"/>
      <c r="I21" s="822"/>
    </row>
    <row r="22" spans="2:9" ht="8.1" customHeight="1" x14ac:dyDescent="0.2">
      <c r="B22" s="18"/>
      <c r="C22" s="356"/>
      <c r="D22" s="356"/>
      <c r="E22" s="350"/>
      <c r="F22" s="350"/>
      <c r="G22" s="350"/>
      <c r="H22" s="350"/>
      <c r="I22" s="351"/>
    </row>
    <row r="23" spans="2:9" ht="15.95" customHeight="1" x14ac:dyDescent="0.25">
      <c r="B23" s="18"/>
      <c r="C23" s="356"/>
      <c r="D23" s="356" t="s">
        <v>26</v>
      </c>
      <c r="E23" s="633">
        <f>'1 - Identification'!B23</f>
        <v>0</v>
      </c>
      <c r="F23" s="634"/>
      <c r="G23" s="634"/>
      <c r="H23" s="634"/>
      <c r="I23" s="635"/>
    </row>
    <row r="24" spans="2:9" ht="8.1" customHeight="1" x14ac:dyDescent="0.2">
      <c r="B24" s="18"/>
      <c r="C24" s="356"/>
      <c r="D24" s="356"/>
      <c r="E24" s="350"/>
      <c r="F24" s="350"/>
      <c r="G24" s="350"/>
      <c r="H24" s="350"/>
      <c r="I24" s="351"/>
    </row>
    <row r="25" spans="2:9" ht="15.95" customHeight="1" x14ac:dyDescent="0.25">
      <c r="B25" s="18"/>
      <c r="C25" s="356"/>
      <c r="D25" s="356" t="s">
        <v>27</v>
      </c>
      <c r="E25" s="633">
        <f>'1 - Identification'!E25</f>
        <v>0</v>
      </c>
      <c r="F25" s="634"/>
      <c r="G25" s="634"/>
      <c r="H25" s="634"/>
      <c r="I25" s="635"/>
    </row>
    <row r="26" spans="2:9" ht="8.1" customHeight="1" x14ac:dyDescent="0.25">
      <c r="B26" s="18"/>
      <c r="C26" s="356"/>
      <c r="D26" s="356"/>
      <c r="E26" s="352"/>
      <c r="F26" s="352"/>
      <c r="G26" s="352"/>
      <c r="H26" s="352"/>
      <c r="I26" s="353"/>
    </row>
    <row r="27" spans="2:9" ht="15.95" customHeight="1" x14ac:dyDescent="0.25">
      <c r="B27" s="18"/>
      <c r="C27" s="356"/>
      <c r="D27" s="356" t="s">
        <v>9</v>
      </c>
      <c r="E27" s="633">
        <f>'1 - Identification'!H25</f>
        <v>0</v>
      </c>
      <c r="F27" s="634"/>
      <c r="G27" s="634"/>
      <c r="H27" s="634"/>
      <c r="I27" s="635"/>
    </row>
    <row r="28" spans="2:9" ht="8.1" customHeight="1" x14ac:dyDescent="0.25">
      <c r="B28" s="18"/>
      <c r="C28" s="356"/>
      <c r="D28" s="356"/>
      <c r="E28" s="354"/>
      <c r="F28" s="352"/>
      <c r="G28" s="352"/>
      <c r="H28" s="352"/>
      <c r="I28" s="353"/>
    </row>
    <row r="29" spans="2:9" ht="15.95" customHeight="1" x14ac:dyDescent="0.25">
      <c r="B29" s="17" t="s">
        <v>32</v>
      </c>
      <c r="C29" s="355"/>
      <c r="D29" s="356" t="s">
        <v>25</v>
      </c>
      <c r="E29" s="633">
        <f>'1 - Identification'!F18</f>
        <v>0</v>
      </c>
      <c r="F29" s="634"/>
      <c r="G29" s="634"/>
      <c r="H29" s="634"/>
      <c r="I29" s="635"/>
    </row>
    <row r="30" spans="2:9" ht="8.1" customHeight="1" x14ac:dyDescent="0.25">
      <c r="B30" s="19"/>
      <c r="C30" s="355"/>
      <c r="D30" s="356"/>
      <c r="E30" s="352"/>
      <c r="F30" s="352"/>
      <c r="G30" s="352"/>
      <c r="H30" s="352"/>
      <c r="I30" s="353"/>
    </row>
    <row r="31" spans="2:9" ht="15.95" customHeight="1" x14ac:dyDescent="0.25">
      <c r="B31" s="19"/>
      <c r="C31" s="355"/>
      <c r="D31" s="356" t="s">
        <v>26</v>
      </c>
      <c r="E31" s="633">
        <f>'1 - Identification'!B34</f>
        <v>0</v>
      </c>
      <c r="F31" s="634"/>
      <c r="G31" s="634"/>
      <c r="H31" s="634"/>
      <c r="I31" s="635"/>
    </row>
    <row r="32" spans="2:9" ht="8.1" customHeight="1" x14ac:dyDescent="0.25">
      <c r="B32" s="19"/>
      <c r="C32" s="355"/>
      <c r="D32" s="356"/>
      <c r="E32" s="352"/>
      <c r="F32" s="352"/>
      <c r="G32" s="352"/>
      <c r="H32" s="352"/>
      <c r="I32" s="353"/>
    </row>
    <row r="33" spans="2:9" ht="15.95" customHeight="1" x14ac:dyDescent="0.25">
      <c r="B33" s="19"/>
      <c r="C33" s="355"/>
      <c r="D33" s="356" t="s">
        <v>27</v>
      </c>
      <c r="E33" s="633">
        <f>'1 - Identification'!E36</f>
        <v>0</v>
      </c>
      <c r="F33" s="634"/>
      <c r="G33" s="634"/>
      <c r="H33" s="634"/>
      <c r="I33" s="635"/>
    </row>
    <row r="34" spans="2:9" ht="8.1" customHeight="1" x14ac:dyDescent="0.25">
      <c r="B34" s="19"/>
      <c r="C34" s="355"/>
      <c r="D34" s="356"/>
      <c r="E34" s="352"/>
      <c r="F34" s="352"/>
      <c r="G34" s="352"/>
      <c r="H34" s="352"/>
      <c r="I34" s="353"/>
    </row>
    <row r="35" spans="2:9" ht="15.75" x14ac:dyDescent="0.25">
      <c r="B35" s="19"/>
      <c r="C35" s="355"/>
      <c r="D35" s="356" t="s">
        <v>9</v>
      </c>
      <c r="E35" s="633">
        <f>'1 - Identification'!H36</f>
        <v>0</v>
      </c>
      <c r="F35" s="634"/>
      <c r="G35" s="634"/>
      <c r="H35" s="634"/>
      <c r="I35" s="635"/>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33">
        <f>'1 - Identification'!F12</f>
        <v>0</v>
      </c>
      <c r="F38" s="634"/>
      <c r="G38" s="634"/>
      <c r="H38" s="634"/>
      <c r="I38" s="635"/>
    </row>
    <row r="39" spans="2:9" ht="8.1" customHeight="1" x14ac:dyDescent="0.25">
      <c r="B39" s="18"/>
      <c r="C39" s="355"/>
      <c r="D39" s="356"/>
      <c r="E39" s="352"/>
      <c r="F39" s="352"/>
      <c r="G39" s="352"/>
      <c r="H39" s="352"/>
      <c r="I39" s="353"/>
    </row>
    <row r="40" spans="2:9" ht="14.25" customHeight="1" x14ac:dyDescent="0.25">
      <c r="B40" s="18"/>
      <c r="C40" s="355"/>
      <c r="D40" s="356" t="s">
        <v>30</v>
      </c>
      <c r="E40" s="633">
        <f>'1 - Identification'!F14</f>
        <v>0</v>
      </c>
      <c r="F40" s="634"/>
      <c r="G40" s="634"/>
      <c r="H40" s="634"/>
      <c r="I40" s="635"/>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26" t="s">
        <v>343</v>
      </c>
      <c r="C43" s="827"/>
      <c r="D43" s="827"/>
      <c r="E43" s="827"/>
      <c r="F43" s="827"/>
      <c r="G43" s="827"/>
      <c r="H43" s="827"/>
      <c r="I43" s="828"/>
    </row>
    <row r="44" spans="2:9" ht="69.75" customHeight="1" x14ac:dyDescent="0.2">
      <c r="B44" s="826"/>
      <c r="C44" s="827"/>
      <c r="D44" s="827"/>
      <c r="E44" s="827"/>
      <c r="F44" s="827"/>
      <c r="G44" s="827"/>
      <c r="H44" s="827"/>
      <c r="I44" s="828"/>
    </row>
    <row r="45" spans="2:9" x14ac:dyDescent="0.2">
      <c r="B45" s="18"/>
      <c r="C45" s="5"/>
      <c r="D45" s="5"/>
      <c r="E45" s="5"/>
      <c r="F45" s="5"/>
      <c r="G45" s="5"/>
      <c r="H45" s="5"/>
      <c r="I45" s="26"/>
    </row>
    <row r="46" spans="2:9" ht="18" x14ac:dyDescent="0.25">
      <c r="B46" s="832" t="s">
        <v>271</v>
      </c>
      <c r="C46" s="833"/>
      <c r="D46" s="833"/>
      <c r="E46" s="5"/>
      <c r="F46" s="28" t="s">
        <v>31</v>
      </c>
      <c r="G46" s="834"/>
      <c r="H46" s="834"/>
      <c r="I46" s="835"/>
    </row>
    <row r="47" spans="2:9" ht="8.1" customHeight="1" x14ac:dyDescent="0.25">
      <c r="B47" s="29"/>
      <c r="C47" s="30"/>
      <c r="D47" s="30"/>
      <c r="E47" s="30"/>
      <c r="F47" s="30"/>
      <c r="G47" s="30"/>
      <c r="H47" s="30"/>
      <c r="I47" s="26"/>
    </row>
    <row r="48" spans="2:9" ht="18" customHeight="1" x14ac:dyDescent="0.2">
      <c r="B48" s="829" t="s">
        <v>41</v>
      </c>
      <c r="C48" s="830"/>
      <c r="D48" s="830"/>
      <c r="E48" s="830"/>
      <c r="F48" s="830"/>
      <c r="G48" s="830"/>
      <c r="H48" s="830"/>
      <c r="I48" s="831"/>
    </row>
    <row r="49" spans="1:9" x14ac:dyDescent="0.2">
      <c r="B49" s="829"/>
      <c r="C49" s="830"/>
      <c r="D49" s="830"/>
      <c r="E49" s="830"/>
      <c r="F49" s="830"/>
      <c r="G49" s="830"/>
      <c r="H49" s="830"/>
      <c r="I49" s="831"/>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algorithmName="SHA-512" hashValue="mlAcG40r1mZTcyFo9xAU3gEkjvAF5PNbfdipZmFvDne87D5FjMOAKK0UWyFRBYQXA+tSkXxANS/mcDb+JF0p+g==" saltValue="+dhGQyCQUQieuMUvJY5O6Q==" spinCount="100000" sheet="1" objects="1" scenarios="1"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60" zoomScaleNormal="60" workbookViewId="0">
      <selection activeCell="F9" sqref="F9"/>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36" t="s">
        <v>135</v>
      </c>
      <c r="B1" s="836"/>
      <c r="C1" s="836"/>
      <c r="D1" s="836"/>
      <c r="E1" s="836"/>
      <c r="F1" s="836"/>
    </row>
    <row r="2" spans="1:9" ht="29.25" customHeight="1" thickBot="1" x14ac:dyDescent="0.3"/>
    <row r="3" spans="1:9" ht="15.75" customHeight="1" x14ac:dyDescent="0.25">
      <c r="A3" s="844" t="s">
        <v>157</v>
      </c>
      <c r="B3" s="846"/>
      <c r="C3" s="837" t="s">
        <v>134</v>
      </c>
      <c r="D3" s="839" t="s">
        <v>148</v>
      </c>
      <c r="E3" s="839" t="s">
        <v>149</v>
      </c>
      <c r="F3" s="842" t="s">
        <v>133</v>
      </c>
    </row>
    <row r="4" spans="1:9" ht="15.75" customHeight="1" x14ac:dyDescent="0.25">
      <c r="A4" s="845"/>
      <c r="B4" s="847"/>
      <c r="C4" s="838"/>
      <c r="D4" s="840"/>
      <c r="E4" s="841"/>
      <c r="F4" s="843"/>
    </row>
    <row r="5" spans="1:9" ht="20.100000000000001" customHeight="1" x14ac:dyDescent="0.25">
      <c r="A5" s="231">
        <v>60</v>
      </c>
      <c r="B5" s="231" t="s">
        <v>56</v>
      </c>
      <c r="C5" s="247" t="s">
        <v>132</v>
      </c>
      <c r="D5" s="303">
        <f>'3 - Données Financières struc'!C13</f>
        <v>0</v>
      </c>
      <c r="E5" s="235"/>
      <c r="F5" s="304">
        <f>'5 - Données Financières ACF'!C11</f>
        <v>0</v>
      </c>
      <c r="G5" s="49"/>
      <c r="H5" s="49"/>
      <c r="I5" s="49"/>
    </row>
    <row r="6" spans="1:9" ht="20.100000000000001" customHeight="1" x14ac:dyDescent="0.25">
      <c r="A6" s="232">
        <v>617</v>
      </c>
      <c r="B6" s="233" t="s">
        <v>57</v>
      </c>
      <c r="C6" s="246"/>
      <c r="D6" s="235"/>
      <c r="E6" s="241">
        <f>'4 - Données Financières AGC PIL'!G13</f>
        <v>0</v>
      </c>
      <c r="F6" s="235"/>
    </row>
    <row r="7" spans="1:9" ht="20.100000000000001" customHeight="1" x14ac:dyDescent="0.25">
      <c r="A7" s="232">
        <v>6185</v>
      </c>
      <c r="B7" s="233" t="s">
        <v>58</v>
      </c>
      <c r="C7" s="246"/>
      <c r="D7" s="235"/>
      <c r="E7" s="241">
        <f>'4 - Données Financières AGC PIL'!G14</f>
        <v>0</v>
      </c>
      <c r="F7" s="235"/>
    </row>
    <row r="8" spans="1:9" ht="20.100000000000001" customHeight="1" x14ac:dyDescent="0.25">
      <c r="A8" s="232">
        <v>6186</v>
      </c>
      <c r="B8" s="242" t="s">
        <v>69</v>
      </c>
      <c r="C8" s="246"/>
      <c r="D8" s="235"/>
      <c r="E8" s="241">
        <f>'4 - Données Financières AGC PIL'!G15</f>
        <v>0</v>
      </c>
      <c r="F8" s="235"/>
    </row>
    <row r="9" spans="1:9" ht="20.100000000000001" customHeight="1" x14ac:dyDescent="0.25">
      <c r="A9" s="237">
        <v>61</v>
      </c>
      <c r="B9" s="238" t="s">
        <v>59</v>
      </c>
      <c r="C9" s="247" t="s">
        <v>131</v>
      </c>
      <c r="D9" s="303">
        <f>'3 - Données Financières struc'!C14-E9</f>
        <v>0</v>
      </c>
      <c r="E9" s="303">
        <f>'4 - Données Financières AGC PIL'!G16</f>
        <v>0</v>
      </c>
      <c r="F9" s="303">
        <f>'5 - Données Financières ACF'!C12</f>
        <v>0</v>
      </c>
    </row>
    <row r="10" spans="1:9" ht="20.100000000000001" customHeight="1" x14ac:dyDescent="0.25">
      <c r="A10" s="232">
        <v>621</v>
      </c>
      <c r="B10" s="233" t="s">
        <v>60</v>
      </c>
      <c r="C10" s="246"/>
      <c r="D10" s="235"/>
      <c r="E10" s="236">
        <f>'4 - Données Financières AGC PIL'!G17</f>
        <v>0</v>
      </c>
      <c r="F10" s="235"/>
    </row>
    <row r="11" spans="1:9" ht="20.100000000000001" customHeight="1" x14ac:dyDescent="0.25">
      <c r="A11" s="239" t="s">
        <v>61</v>
      </c>
      <c r="B11" s="240" t="s">
        <v>252</v>
      </c>
      <c r="C11" s="246"/>
      <c r="D11" s="235"/>
      <c r="E11" s="235"/>
      <c r="F11" s="526">
        <f>'5 - Données Financières ACF'!C34</f>
        <v>0</v>
      </c>
    </row>
    <row r="12" spans="1:9" ht="20.100000000000001" customHeight="1" x14ac:dyDescent="0.25">
      <c r="A12" s="242">
        <v>622</v>
      </c>
      <c r="B12" s="233" t="s">
        <v>136</v>
      </c>
      <c r="C12" s="246"/>
      <c r="D12" s="235"/>
      <c r="E12" s="241">
        <f>'4 - Données Financières AGC PIL'!G18</f>
        <v>0</v>
      </c>
      <c r="F12" s="235"/>
    </row>
    <row r="13" spans="1:9" ht="20.100000000000001" customHeight="1" x14ac:dyDescent="0.25">
      <c r="A13" s="232">
        <v>6226</v>
      </c>
      <c r="B13" s="233" t="s">
        <v>263</v>
      </c>
      <c r="C13" s="246"/>
      <c r="D13" s="235"/>
      <c r="E13" s="241">
        <f>'4 - Données Financières AGC PIL'!G19</f>
        <v>0</v>
      </c>
      <c r="F13" s="235"/>
    </row>
    <row r="14" spans="1:9" ht="20.100000000000001" customHeight="1" x14ac:dyDescent="0.25">
      <c r="A14" s="232">
        <v>6227</v>
      </c>
      <c r="B14" s="233" t="s">
        <v>62</v>
      </c>
      <c r="C14" s="246"/>
      <c r="D14" s="235"/>
      <c r="E14" s="241">
        <f>'4 - Données Financières AGC PIL'!G20</f>
        <v>0</v>
      </c>
      <c r="F14" s="235"/>
    </row>
    <row r="15" spans="1:9" ht="20.100000000000001" customHeight="1" x14ac:dyDescent="0.25">
      <c r="A15" s="232">
        <v>623</v>
      </c>
      <c r="B15" s="233" t="s">
        <v>63</v>
      </c>
      <c r="C15" s="246"/>
      <c r="D15" s="235"/>
      <c r="E15" s="241">
        <f>'4 - Données Financières AGC PIL'!G21</f>
        <v>0</v>
      </c>
      <c r="F15" s="235"/>
    </row>
    <row r="16" spans="1:9" ht="20.100000000000001" customHeight="1" x14ac:dyDescent="0.25">
      <c r="A16" s="232">
        <v>625</v>
      </c>
      <c r="B16" s="233" t="s">
        <v>64</v>
      </c>
      <c r="C16" s="246"/>
      <c r="D16" s="235"/>
      <c r="E16" s="241">
        <f>'4 - Données Financières AGC PIL'!G22</f>
        <v>0</v>
      </c>
      <c r="F16" s="235"/>
    </row>
    <row r="17" spans="1:6" ht="20.100000000000001" customHeight="1" x14ac:dyDescent="0.25">
      <c r="A17" s="243">
        <v>6258</v>
      </c>
      <c r="B17" s="242" t="s">
        <v>65</v>
      </c>
      <c r="C17" s="246"/>
      <c r="D17" s="235"/>
      <c r="E17" s="241">
        <f>'4 - Données Financières AGC PIL'!G23</f>
        <v>0</v>
      </c>
      <c r="F17" s="235"/>
    </row>
    <row r="18" spans="1:6" ht="20.100000000000001" customHeight="1" x14ac:dyDescent="0.25">
      <c r="A18" s="243">
        <v>6281</v>
      </c>
      <c r="B18" s="242" t="s">
        <v>66</v>
      </c>
      <c r="C18" s="246"/>
      <c r="D18" s="235"/>
      <c r="E18" s="241">
        <f>'4 - Données Financières AGC PIL'!G24</f>
        <v>0</v>
      </c>
      <c r="F18" s="235"/>
    </row>
    <row r="19" spans="1:6" ht="20.100000000000001" customHeight="1" x14ac:dyDescent="0.25">
      <c r="A19" s="233">
        <v>6284</v>
      </c>
      <c r="B19" s="233" t="s">
        <v>67</v>
      </c>
      <c r="C19" s="246"/>
      <c r="D19" s="235"/>
      <c r="E19" s="241">
        <f>'4 - Données Financières AGC PIL'!G25</f>
        <v>0</v>
      </c>
      <c r="F19" s="235"/>
    </row>
    <row r="20" spans="1:6" ht="20.100000000000001" customHeight="1" x14ac:dyDescent="0.25">
      <c r="A20" s="243">
        <v>6286</v>
      </c>
      <c r="B20" s="242" t="s">
        <v>68</v>
      </c>
      <c r="C20" s="246"/>
      <c r="D20" s="235"/>
      <c r="E20" s="241">
        <f>'4 - Données Financières AGC PIL'!G26</f>
        <v>0</v>
      </c>
      <c r="F20" s="235"/>
    </row>
    <row r="21" spans="1:6" ht="20.100000000000001" customHeight="1" x14ac:dyDescent="0.25">
      <c r="A21" s="237">
        <v>62</v>
      </c>
      <c r="B21" s="237" t="s">
        <v>70</v>
      </c>
      <c r="C21" s="244" t="s">
        <v>130</v>
      </c>
      <c r="D21" s="303">
        <f>'3 - Données Financières struc'!C15-E21</f>
        <v>0</v>
      </c>
      <c r="E21" s="303">
        <f>SUM(E10:E20)</f>
        <v>0</v>
      </c>
      <c r="F21" s="303">
        <f>'5 - Données Financières ACF'!C13</f>
        <v>0</v>
      </c>
    </row>
    <row r="22" spans="1:6" ht="20.100000000000001" customHeight="1" x14ac:dyDescent="0.25">
      <c r="A22" s="243" t="s">
        <v>71</v>
      </c>
      <c r="B22" s="242" t="s">
        <v>245</v>
      </c>
      <c r="C22" s="245" t="s">
        <v>128</v>
      </c>
      <c r="D22" s="235"/>
      <c r="E22" s="241">
        <f>'4 - Données Financières AGC PIL'!G28</f>
        <v>0</v>
      </c>
      <c r="F22" s="235"/>
    </row>
    <row r="23" spans="1:6" ht="20.100000000000001" customHeight="1" x14ac:dyDescent="0.25">
      <c r="A23" s="243" t="s">
        <v>72</v>
      </c>
      <c r="B23" s="242" t="s">
        <v>73</v>
      </c>
      <c r="C23" s="245" t="s">
        <v>129</v>
      </c>
      <c r="D23" s="235"/>
      <c r="E23" s="241">
        <f>'4 - Données Financières AGC PIL'!G29</f>
        <v>0</v>
      </c>
      <c r="F23" s="235"/>
    </row>
    <row r="24" spans="1:6" ht="20.100000000000001" customHeight="1" x14ac:dyDescent="0.25">
      <c r="A24" s="239" t="s">
        <v>74</v>
      </c>
      <c r="B24" s="240" t="s">
        <v>75</v>
      </c>
      <c r="C24" s="246"/>
      <c r="D24" s="235"/>
      <c r="E24" s="235"/>
      <c r="F24" s="419">
        <f>'5 - Données Financières ACF'!C36</f>
        <v>0</v>
      </c>
    </row>
    <row r="25" spans="1:6" ht="20.100000000000001" customHeight="1" x14ac:dyDescent="0.25">
      <c r="A25" s="243" t="s">
        <v>76</v>
      </c>
      <c r="B25" s="242" t="s">
        <v>77</v>
      </c>
      <c r="C25" s="246"/>
      <c r="D25" s="235"/>
      <c r="E25" s="235"/>
      <c r="F25" s="241">
        <f>'5 - Données Financières ACF'!C37</f>
        <v>0</v>
      </c>
    </row>
    <row r="26" spans="1:6" ht="20.100000000000001" customHeight="1" x14ac:dyDescent="0.25">
      <c r="A26" s="243" t="s">
        <v>78</v>
      </c>
      <c r="B26" s="242" t="s">
        <v>253</v>
      </c>
      <c r="C26" s="246"/>
      <c r="D26" s="235"/>
      <c r="E26" s="235"/>
      <c r="F26" s="241">
        <f>'5 - Données Financières ACF'!C38</f>
        <v>0</v>
      </c>
    </row>
    <row r="27" spans="1:6" ht="20.100000000000001" customHeight="1" x14ac:dyDescent="0.25">
      <c r="A27" s="237">
        <v>63</v>
      </c>
      <c r="B27" s="238" t="s">
        <v>80</v>
      </c>
      <c r="C27" s="247" t="s">
        <v>128</v>
      </c>
      <c r="D27" s="303">
        <f>'3 - Données Financières struc'!C16-E27</f>
        <v>0</v>
      </c>
      <c r="E27" s="303">
        <f>SUM(E22:E26)</f>
        <v>0</v>
      </c>
      <c r="F27" s="303">
        <f>SUM(F24:F26)</f>
        <v>0</v>
      </c>
    </row>
    <row r="28" spans="1:6" ht="20.100000000000001" customHeight="1" x14ac:dyDescent="0.25">
      <c r="A28" s="243">
        <v>6411</v>
      </c>
      <c r="B28" s="242" t="s">
        <v>81</v>
      </c>
      <c r="C28" s="246"/>
      <c r="D28" s="235"/>
      <c r="E28" s="241">
        <f>'4 - Données Financières AGC PIL'!G31</f>
        <v>0</v>
      </c>
      <c r="F28" s="235"/>
    </row>
    <row r="29" spans="1:6" ht="20.100000000000001" customHeight="1" x14ac:dyDescent="0.25">
      <c r="A29" s="243">
        <v>6412</v>
      </c>
      <c r="B29" s="242" t="s">
        <v>82</v>
      </c>
      <c r="C29" s="234"/>
      <c r="D29" s="235"/>
      <c r="E29" s="241">
        <f>'4 - Données Financières AGC PIL'!G32</f>
        <v>0</v>
      </c>
      <c r="F29" s="235"/>
    </row>
    <row r="30" spans="1:6" ht="20.100000000000001" customHeight="1" x14ac:dyDescent="0.25">
      <c r="A30" s="243">
        <v>6413</v>
      </c>
      <c r="B30" s="242" t="s">
        <v>83</v>
      </c>
      <c r="C30" s="234"/>
      <c r="D30" s="235"/>
      <c r="E30" s="241">
        <f>'4 - Données Financières AGC PIL'!G33</f>
        <v>0</v>
      </c>
      <c r="F30" s="235"/>
    </row>
    <row r="31" spans="1:6" ht="20.100000000000001" customHeight="1" x14ac:dyDescent="0.25">
      <c r="A31" s="243">
        <v>6414</v>
      </c>
      <c r="B31" s="242" t="s">
        <v>84</v>
      </c>
      <c r="C31" s="234"/>
      <c r="D31" s="235"/>
      <c r="E31" s="241">
        <f>'4 - Données Financières AGC PIL'!G34</f>
        <v>0</v>
      </c>
      <c r="F31" s="235"/>
    </row>
    <row r="32" spans="1:6" ht="20.100000000000001" customHeight="1" x14ac:dyDescent="0.25">
      <c r="A32" s="243">
        <v>645</v>
      </c>
      <c r="B32" s="242" t="s">
        <v>85</v>
      </c>
      <c r="C32" s="234"/>
      <c r="D32" s="235"/>
      <c r="E32" s="241">
        <f>'4 - Données Financières AGC PIL'!G35</f>
        <v>0</v>
      </c>
      <c r="F32" s="235"/>
    </row>
    <row r="33" spans="1:15" ht="20.100000000000001" customHeight="1" x14ac:dyDescent="0.25">
      <c r="A33" s="243">
        <v>647</v>
      </c>
      <c r="B33" s="242" t="s">
        <v>86</v>
      </c>
      <c r="C33" s="234"/>
      <c r="D33" s="235"/>
      <c r="E33" s="241">
        <f>'4 - Données Financières AGC PIL'!G36</f>
        <v>0</v>
      </c>
      <c r="F33" s="235"/>
    </row>
    <row r="34" spans="1:15" ht="20.100000000000001" customHeight="1" x14ac:dyDescent="0.25">
      <c r="A34" s="243">
        <v>648</v>
      </c>
      <c r="B34" s="242" t="s">
        <v>87</v>
      </c>
      <c r="C34" s="234"/>
      <c r="D34" s="235"/>
      <c r="E34" s="241">
        <f>'4 - Données Financières AGC PIL'!G37</f>
        <v>0</v>
      </c>
      <c r="F34" s="235"/>
    </row>
    <row r="35" spans="1:15" ht="27.75" customHeight="1" x14ac:dyDescent="0.25">
      <c r="A35" s="248" t="s">
        <v>88</v>
      </c>
      <c r="B35" s="240" t="s">
        <v>238</v>
      </c>
      <c r="C35" s="234"/>
      <c r="D35" s="235"/>
      <c r="E35" s="235"/>
      <c r="F35" s="420">
        <f>'5 - Données Financières ACF'!C40</f>
        <v>0</v>
      </c>
    </row>
    <row r="36" spans="1:15" ht="20.100000000000001" customHeight="1" x14ac:dyDescent="0.25">
      <c r="A36" s="347" t="s">
        <v>89</v>
      </c>
      <c r="B36" s="242" t="s">
        <v>269</v>
      </c>
      <c r="C36" s="234"/>
      <c r="D36" s="235"/>
      <c r="E36" s="235"/>
      <c r="F36" s="236">
        <f>'5 - Données Financières ACF'!C41</f>
        <v>0</v>
      </c>
    </row>
    <row r="37" spans="1:15" ht="20.100000000000001" customHeight="1" x14ac:dyDescent="0.25">
      <c r="A37" s="249">
        <v>64</v>
      </c>
      <c r="B37" s="249" t="s">
        <v>91</v>
      </c>
      <c r="C37" s="250" t="s">
        <v>127</v>
      </c>
      <c r="D37" s="303">
        <f>'3 - Données Financières struc'!C17-E37</f>
        <v>0</v>
      </c>
      <c r="E37" s="344">
        <f>SUM(E28:E36)</f>
        <v>0</v>
      </c>
      <c r="F37" s="303">
        <f>SUM(F35:F36)</f>
        <v>0</v>
      </c>
    </row>
    <row r="38" spans="1:15" ht="20.100000000000001" customHeight="1" x14ac:dyDescent="0.25">
      <c r="A38" s="251">
        <v>65</v>
      </c>
      <c r="B38" s="252" t="s">
        <v>92</v>
      </c>
      <c r="C38" s="250" t="s">
        <v>126</v>
      </c>
      <c r="D38" s="303">
        <f>'3 - Données Financières struc'!C18-E38</f>
        <v>0</v>
      </c>
      <c r="E38" s="235"/>
      <c r="F38" s="303">
        <f>'5 - Données Financières ACF'!C16</f>
        <v>0</v>
      </c>
    </row>
    <row r="39" spans="1:15" s="97" customFormat="1" ht="20.100000000000001" customHeight="1" x14ac:dyDescent="0.25">
      <c r="A39" s="251">
        <v>66</v>
      </c>
      <c r="B39" s="252" t="s">
        <v>93</v>
      </c>
      <c r="C39" s="250" t="s">
        <v>125</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94</v>
      </c>
      <c r="C40" s="250" t="s">
        <v>124</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95</v>
      </c>
      <c r="C41" s="246"/>
      <c r="D41" s="235"/>
      <c r="E41" s="241">
        <f>'4 - Données Financières AGC PIL'!G40</f>
        <v>0</v>
      </c>
      <c r="F41" s="235"/>
    </row>
    <row r="42" spans="1:15" ht="36" customHeight="1" x14ac:dyDescent="0.25">
      <c r="A42" s="249">
        <v>68</v>
      </c>
      <c r="B42" s="253" t="s">
        <v>96</v>
      </c>
      <c r="C42" s="250" t="s">
        <v>250</v>
      </c>
      <c r="D42" s="344">
        <f>'3 - Données Financières struc'!C21-E42</f>
        <v>0</v>
      </c>
      <c r="E42" s="344">
        <f>SUM(E41)</f>
        <v>0</v>
      </c>
      <c r="F42" s="303">
        <f>'5 - Données Financières ACF'!C19</f>
        <v>0</v>
      </c>
    </row>
    <row r="43" spans="1:15" ht="20.100000000000001" customHeight="1" x14ac:dyDescent="0.25">
      <c r="A43" s="249">
        <v>69</v>
      </c>
      <c r="B43" s="249" t="s">
        <v>97</v>
      </c>
      <c r="C43" s="250" t="s">
        <v>123</v>
      </c>
      <c r="D43" s="344">
        <f>'3 - Données Financières struc'!C22-E43</f>
        <v>0</v>
      </c>
      <c r="E43" s="254"/>
      <c r="F43" s="254"/>
    </row>
    <row r="44" spans="1:15" ht="20.100000000000001" customHeight="1" x14ac:dyDescent="0.25">
      <c r="A44" s="858" t="s">
        <v>98</v>
      </c>
      <c r="B44" s="858"/>
      <c r="C44" s="255"/>
      <c r="D44" s="344">
        <f>'3 - Données Financières struc'!C23-E44</f>
        <v>0</v>
      </c>
      <c r="E44" s="344">
        <f>E9+E21+E27+E37+E42</f>
        <v>0</v>
      </c>
      <c r="F44" s="344">
        <f>F5+F9+F21+F27+F37+F38+F39+F40+F42</f>
        <v>0</v>
      </c>
    </row>
    <row r="45" spans="1:15" ht="20.100000000000001" customHeight="1" x14ac:dyDescent="0.25">
      <c r="A45" s="243">
        <v>862</v>
      </c>
      <c r="B45" s="242" t="s">
        <v>324</v>
      </c>
      <c r="C45" s="234"/>
      <c r="D45" s="235"/>
      <c r="E45" s="241">
        <f>'4 - Données Financières AGC PIL'!G42</f>
        <v>0</v>
      </c>
      <c r="F45" s="524">
        <f>'5 - Données Financières ACF'!C43</f>
        <v>0</v>
      </c>
    </row>
    <row r="46" spans="1:15" ht="20.100000000000001" customHeight="1" x14ac:dyDescent="0.25">
      <c r="A46" s="249">
        <v>86</v>
      </c>
      <c r="B46" s="256" t="s">
        <v>99</v>
      </c>
      <c r="C46" s="250" t="s">
        <v>122</v>
      </c>
      <c r="D46" s="345">
        <f>'3 - Données Financières struc'!C24-E46</f>
        <v>0</v>
      </c>
      <c r="E46" s="303">
        <f>E45</f>
        <v>0</v>
      </c>
      <c r="F46" s="303">
        <f>F45</f>
        <v>0</v>
      </c>
    </row>
    <row r="47" spans="1:15" ht="38.25" customHeight="1" thickBot="1" x14ac:dyDescent="0.3">
      <c r="A47" s="859" t="s">
        <v>22</v>
      </c>
      <c r="B47" s="860"/>
      <c r="C47" s="257"/>
      <c r="D47" s="346">
        <f>'3 - Données Financières struc'!C25-E47</f>
        <v>0</v>
      </c>
      <c r="E47" s="421">
        <f>E44+E46</f>
        <v>0</v>
      </c>
      <c r="F47" s="346">
        <f>+F44+F46</f>
        <v>0</v>
      </c>
    </row>
    <row r="49" spans="3:6" ht="15.75" thickBot="1" x14ac:dyDescent="0.3"/>
    <row r="50" spans="3:6" ht="15" customHeight="1" x14ac:dyDescent="0.25">
      <c r="C50" s="852" t="s">
        <v>207</v>
      </c>
      <c r="D50" s="853"/>
      <c r="E50" s="853"/>
      <c r="F50" s="854"/>
    </row>
    <row r="51" spans="3:6" x14ac:dyDescent="0.25">
      <c r="C51" s="855"/>
      <c r="D51" s="856"/>
      <c r="E51" s="856"/>
      <c r="F51" s="857"/>
    </row>
    <row r="52" spans="3:6" ht="37.5" customHeight="1" x14ac:dyDescent="0.25">
      <c r="C52" s="848" t="s">
        <v>328</v>
      </c>
      <c r="D52" s="849"/>
      <c r="E52" s="422">
        <f>E47*35/100</f>
        <v>0</v>
      </c>
      <c r="F52" s="258" t="s">
        <v>153</v>
      </c>
    </row>
    <row r="53" spans="3:6" ht="35.25" customHeight="1" thickBot="1" x14ac:dyDescent="0.3">
      <c r="C53" s="850" t="s">
        <v>327</v>
      </c>
      <c r="D53" s="851"/>
      <c r="E53" s="510">
        <f>IF((F11)&gt;0,(F11*60/100),((F24+F35+F45)*60/100))</f>
        <v>0</v>
      </c>
      <c r="F53" s="259" t="s">
        <v>154</v>
      </c>
    </row>
  </sheetData>
  <sheetProtection password="DBAD"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869" t="s">
        <v>285</v>
      </c>
      <c r="B1" s="869"/>
      <c r="C1" s="869"/>
      <c r="D1" s="864"/>
      <c r="E1" s="866"/>
      <c r="F1" s="864"/>
    </row>
    <row r="2" spans="1:6" s="98" customFormat="1" ht="22.5" customHeight="1" x14ac:dyDescent="0.2">
      <c r="A2" s="869"/>
      <c r="B2" s="869"/>
      <c r="C2" s="869"/>
      <c r="D2" s="864"/>
      <c r="E2" s="866"/>
      <c r="F2" s="864"/>
    </row>
    <row r="3" spans="1:6" s="98" customFormat="1" x14ac:dyDescent="0.2">
      <c r="A3" s="870" t="s">
        <v>248</v>
      </c>
      <c r="B3" s="870"/>
      <c r="C3" s="41" t="s">
        <v>332</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175</v>
      </c>
      <c r="B6" s="867" t="s">
        <v>216</v>
      </c>
      <c r="C6" s="868"/>
      <c r="D6" s="41"/>
      <c r="E6" s="41"/>
      <c r="F6" s="41"/>
    </row>
    <row r="7" spans="1:6" s="98" customFormat="1" ht="24" customHeight="1" x14ac:dyDescent="0.2">
      <c r="A7" s="861" t="s">
        <v>176</v>
      </c>
      <c r="B7" s="281">
        <v>617</v>
      </c>
      <c r="C7" s="282" t="s">
        <v>258</v>
      </c>
      <c r="D7" s="261"/>
      <c r="E7" s="262"/>
      <c r="F7" s="262"/>
    </row>
    <row r="8" spans="1:6" s="98" customFormat="1" ht="24" customHeight="1" x14ac:dyDescent="0.2">
      <c r="A8" s="862"/>
      <c r="B8" s="283" t="s">
        <v>177</v>
      </c>
      <c r="C8" s="284" t="s">
        <v>178</v>
      </c>
      <c r="D8" s="261"/>
      <c r="E8" s="262"/>
      <c r="F8" s="262"/>
    </row>
    <row r="9" spans="1:6" s="98" customFormat="1" ht="24" customHeight="1" x14ac:dyDescent="0.2">
      <c r="A9" s="862"/>
      <c r="B9" s="283">
        <v>621</v>
      </c>
      <c r="C9" s="284" t="s">
        <v>259</v>
      </c>
      <c r="D9" s="261"/>
      <c r="E9" s="262"/>
      <c r="F9" s="262"/>
    </row>
    <row r="10" spans="1:6" s="98" customFormat="1" ht="24" customHeight="1" x14ac:dyDescent="0.2">
      <c r="A10" s="862"/>
      <c r="B10" s="283">
        <v>625</v>
      </c>
      <c r="C10" s="284" t="s">
        <v>266</v>
      </c>
      <c r="D10" s="261"/>
      <c r="E10" s="262"/>
      <c r="F10" s="262"/>
    </row>
    <row r="11" spans="1:6" s="98" customFormat="1" ht="24" customHeight="1" x14ac:dyDescent="0.2">
      <c r="A11" s="862"/>
      <c r="B11" s="283" t="s">
        <v>179</v>
      </c>
      <c r="C11" s="284" t="s">
        <v>66</v>
      </c>
      <c r="D11" s="261"/>
      <c r="E11" s="262"/>
      <c r="F11" s="262"/>
    </row>
    <row r="12" spans="1:6" s="98" customFormat="1" ht="24" customHeight="1" x14ac:dyDescent="0.2">
      <c r="A12" s="862"/>
      <c r="B12" s="283" t="s">
        <v>180</v>
      </c>
      <c r="C12" s="284" t="s">
        <v>67</v>
      </c>
      <c r="D12" s="261"/>
      <c r="E12" s="262"/>
      <c r="F12" s="262"/>
    </row>
    <row r="13" spans="1:6" s="98" customFormat="1" ht="24" customHeight="1" x14ac:dyDescent="0.2">
      <c r="A13" s="862"/>
      <c r="B13" s="283" t="s">
        <v>181</v>
      </c>
      <c r="C13" s="284" t="s">
        <v>68</v>
      </c>
      <c r="D13" s="261"/>
      <c r="E13" s="262"/>
      <c r="F13" s="262"/>
    </row>
    <row r="14" spans="1:6" s="98" customFormat="1" ht="24" customHeight="1" x14ac:dyDescent="0.2">
      <c r="A14" s="862"/>
      <c r="B14" s="283">
        <v>631</v>
      </c>
      <c r="C14" s="284" t="s">
        <v>142</v>
      </c>
      <c r="D14" s="261"/>
      <c r="E14" s="262"/>
      <c r="F14" s="262"/>
    </row>
    <row r="15" spans="1:6" s="98" customFormat="1" ht="24" customHeight="1" x14ac:dyDescent="0.2">
      <c r="A15" s="862"/>
      <c r="B15" s="283" t="s">
        <v>182</v>
      </c>
      <c r="C15" s="284" t="s">
        <v>144</v>
      </c>
      <c r="D15" s="261"/>
      <c r="E15" s="262"/>
      <c r="F15" s="262"/>
    </row>
    <row r="16" spans="1:6" s="98" customFormat="1" ht="24" customHeight="1" x14ac:dyDescent="0.2">
      <c r="A16" s="862"/>
      <c r="B16" s="283" t="s">
        <v>183</v>
      </c>
      <c r="C16" s="284" t="s">
        <v>146</v>
      </c>
      <c r="D16" s="261"/>
      <c r="E16" s="262"/>
      <c r="F16" s="262"/>
    </row>
    <row r="17" spans="1:7" s="98" customFormat="1" ht="24" customHeight="1" x14ac:dyDescent="0.2">
      <c r="A17" s="862"/>
      <c r="B17" s="285" t="s">
        <v>184</v>
      </c>
      <c r="C17" s="284" t="s">
        <v>81</v>
      </c>
      <c r="D17" s="41"/>
      <c r="E17" s="41"/>
      <c r="F17" s="267"/>
    </row>
    <row r="18" spans="1:7" s="98" customFormat="1" ht="24" customHeight="1" x14ac:dyDescent="0.2">
      <c r="A18" s="862"/>
      <c r="B18" s="283" t="s">
        <v>185</v>
      </c>
      <c r="C18" s="284" t="s">
        <v>82</v>
      </c>
      <c r="D18" s="41"/>
      <c r="E18" s="41"/>
      <c r="F18" s="267"/>
    </row>
    <row r="19" spans="1:7" s="98" customFormat="1" ht="24" customHeight="1" x14ac:dyDescent="0.2">
      <c r="A19" s="862"/>
      <c r="B19" s="283" t="s">
        <v>186</v>
      </c>
      <c r="C19" s="284" t="s">
        <v>83</v>
      </c>
      <c r="D19" s="41"/>
      <c r="E19" s="41"/>
      <c r="F19" s="267"/>
    </row>
    <row r="20" spans="1:7" s="98" customFormat="1" ht="24" customHeight="1" x14ac:dyDescent="0.2">
      <c r="A20" s="862"/>
      <c r="B20" s="283" t="s">
        <v>197</v>
      </c>
      <c r="C20" s="331" t="s">
        <v>84</v>
      </c>
      <c r="D20" s="364"/>
      <c r="E20" s="364"/>
      <c r="F20" s="267"/>
    </row>
    <row r="21" spans="1:7" s="98" customFormat="1" ht="24" customHeight="1" x14ac:dyDescent="0.2">
      <c r="A21" s="862"/>
      <c r="B21" s="283">
        <v>645</v>
      </c>
      <c r="C21" s="284" t="s">
        <v>85</v>
      </c>
      <c r="D21" s="41"/>
      <c r="E21" s="41"/>
      <c r="F21" s="267"/>
    </row>
    <row r="22" spans="1:7" s="98" customFormat="1" ht="24" customHeight="1" x14ac:dyDescent="0.2">
      <c r="A22" s="862"/>
      <c r="B22" s="283">
        <v>647</v>
      </c>
      <c r="C22" s="284" t="s">
        <v>86</v>
      </c>
      <c r="D22" s="41"/>
      <c r="E22" s="41"/>
      <c r="F22" s="267"/>
    </row>
    <row r="23" spans="1:7" s="98" customFormat="1" ht="24" customHeight="1" x14ac:dyDescent="0.2">
      <c r="A23" s="862"/>
      <c r="B23" s="315">
        <v>648</v>
      </c>
      <c r="C23" s="314" t="s">
        <v>87</v>
      </c>
      <c r="D23" s="41"/>
      <c r="E23" s="41"/>
      <c r="F23" s="267"/>
    </row>
    <row r="24" spans="1:7" s="98" customFormat="1" ht="24" customHeight="1" x14ac:dyDescent="0.2">
      <c r="A24" s="862"/>
      <c r="B24" s="315">
        <v>6815</v>
      </c>
      <c r="C24" s="314" t="s">
        <v>187</v>
      </c>
      <c r="D24" s="865"/>
      <c r="E24" s="865"/>
      <c r="F24" s="268"/>
    </row>
    <row r="25" spans="1:7" s="98" customFormat="1" ht="24" customHeight="1" thickBot="1" x14ac:dyDescent="0.25">
      <c r="A25" s="863"/>
      <c r="B25" s="313">
        <v>862</v>
      </c>
      <c r="C25" s="286" t="s">
        <v>188</v>
      </c>
    </row>
    <row r="26" spans="1:7" s="98" customFormat="1" ht="13.5" customHeight="1" thickBot="1" x14ac:dyDescent="0.3">
      <c r="A26" s="269"/>
      <c r="B26" s="270"/>
      <c r="C26" s="270"/>
      <c r="D26" s="41"/>
      <c r="E26" s="41"/>
      <c r="F26" s="271"/>
    </row>
    <row r="27" spans="1:7" s="98" customFormat="1" ht="24" customHeight="1" x14ac:dyDescent="0.2">
      <c r="A27" s="861" t="s">
        <v>189</v>
      </c>
      <c r="B27" s="325">
        <v>617</v>
      </c>
      <c r="C27" s="326" t="s">
        <v>258</v>
      </c>
    </row>
    <row r="28" spans="1:7" s="274" customFormat="1" ht="24" customHeight="1" x14ac:dyDescent="0.25">
      <c r="A28" s="862"/>
      <c r="B28" s="329" t="s">
        <v>177</v>
      </c>
      <c r="C28" s="330" t="s">
        <v>178</v>
      </c>
      <c r="D28" s="272"/>
      <c r="E28" s="272"/>
      <c r="F28" s="273"/>
      <c r="G28" s="273"/>
    </row>
    <row r="29" spans="1:7" s="274" customFormat="1" ht="24" customHeight="1" x14ac:dyDescent="0.25">
      <c r="A29" s="862"/>
      <c r="B29" s="283">
        <v>621</v>
      </c>
      <c r="C29" s="331" t="s">
        <v>259</v>
      </c>
      <c r="D29" s="275"/>
      <c r="E29" s="272"/>
      <c r="F29" s="273"/>
      <c r="G29" s="273"/>
    </row>
    <row r="30" spans="1:7" s="274" customFormat="1" ht="24" customHeight="1" x14ac:dyDescent="0.25">
      <c r="A30" s="862"/>
      <c r="B30" s="283">
        <v>623</v>
      </c>
      <c r="C30" s="331" t="s">
        <v>265</v>
      </c>
      <c r="D30" s="272"/>
      <c r="E30" s="272"/>
      <c r="F30" s="273"/>
      <c r="G30" s="273"/>
    </row>
    <row r="31" spans="1:7" s="274" customFormat="1" ht="24" customHeight="1" x14ac:dyDescent="0.25">
      <c r="A31" s="862"/>
      <c r="B31" s="283">
        <v>625</v>
      </c>
      <c r="C31" s="331" t="s">
        <v>266</v>
      </c>
      <c r="D31" s="272"/>
      <c r="E31" s="272"/>
      <c r="F31" s="273"/>
      <c r="G31" s="273"/>
    </row>
    <row r="32" spans="1:7" s="274" customFormat="1" ht="24" customHeight="1" x14ac:dyDescent="0.25">
      <c r="A32" s="862"/>
      <c r="B32" s="283" t="s">
        <v>179</v>
      </c>
      <c r="C32" s="331" t="s">
        <v>190</v>
      </c>
      <c r="D32" s="276"/>
      <c r="E32" s="272"/>
      <c r="F32" s="273"/>
      <c r="G32" s="273"/>
    </row>
    <row r="33" spans="1:7" s="274" customFormat="1" ht="24" customHeight="1" x14ac:dyDescent="0.25">
      <c r="A33" s="862"/>
      <c r="B33" s="283" t="s">
        <v>181</v>
      </c>
      <c r="C33" s="331" t="s">
        <v>260</v>
      </c>
      <c r="D33" s="276"/>
      <c r="E33" s="272"/>
      <c r="F33" s="273"/>
      <c r="G33" s="273"/>
    </row>
    <row r="34" spans="1:7" s="274" customFormat="1" ht="24" customHeight="1" x14ac:dyDescent="0.25">
      <c r="A34" s="862"/>
      <c r="B34" s="283">
        <v>631</v>
      </c>
      <c r="C34" s="331" t="s">
        <v>142</v>
      </c>
      <c r="D34" s="276"/>
      <c r="E34" s="272"/>
      <c r="F34" s="273"/>
      <c r="G34" s="273"/>
    </row>
    <row r="35" spans="1:7" s="274" customFormat="1" ht="24" customHeight="1" x14ac:dyDescent="0.25">
      <c r="A35" s="862"/>
      <c r="B35" s="283" t="s">
        <v>191</v>
      </c>
      <c r="C35" s="331" t="s">
        <v>144</v>
      </c>
      <c r="D35" s="276"/>
      <c r="E35" s="272"/>
      <c r="F35" s="273"/>
      <c r="G35" s="273"/>
    </row>
    <row r="36" spans="1:7" s="274" customFormat="1" ht="24" customHeight="1" x14ac:dyDescent="0.25">
      <c r="A36" s="862"/>
      <c r="B36" s="283" t="s">
        <v>192</v>
      </c>
      <c r="C36" s="331" t="s">
        <v>146</v>
      </c>
      <c r="D36" s="276"/>
      <c r="E36" s="272"/>
      <c r="F36" s="273"/>
      <c r="G36" s="273"/>
    </row>
    <row r="37" spans="1:7" s="274" customFormat="1" ht="24" customHeight="1" x14ac:dyDescent="0.25">
      <c r="A37" s="862"/>
      <c r="B37" s="283" t="s">
        <v>184</v>
      </c>
      <c r="C37" s="331" t="s">
        <v>81</v>
      </c>
      <c r="D37" s="276"/>
      <c r="E37" s="272"/>
      <c r="F37" s="273"/>
      <c r="G37" s="273"/>
    </row>
    <row r="38" spans="1:7" s="274" customFormat="1" ht="24" customHeight="1" x14ac:dyDescent="0.25">
      <c r="A38" s="862"/>
      <c r="B38" s="283" t="s">
        <v>185</v>
      </c>
      <c r="C38" s="331" t="s">
        <v>82</v>
      </c>
      <c r="D38" s="276"/>
      <c r="E38" s="272"/>
      <c r="F38" s="273"/>
      <c r="G38" s="273"/>
    </row>
    <row r="39" spans="1:7" s="274" customFormat="1" ht="24" customHeight="1" x14ac:dyDescent="0.25">
      <c r="A39" s="862"/>
      <c r="B39" s="283" t="s">
        <v>186</v>
      </c>
      <c r="C39" s="331" t="s">
        <v>83</v>
      </c>
      <c r="D39" s="276"/>
      <c r="E39" s="272"/>
      <c r="F39" s="273"/>
      <c r="G39" s="273"/>
    </row>
    <row r="40" spans="1:7" s="274" customFormat="1" ht="24" customHeight="1" x14ac:dyDescent="0.25">
      <c r="A40" s="862"/>
      <c r="B40" s="283" t="s">
        <v>197</v>
      </c>
      <c r="C40" s="331" t="s">
        <v>84</v>
      </c>
      <c r="D40" s="277"/>
      <c r="E40" s="272"/>
      <c r="F40" s="273"/>
      <c r="G40" s="273"/>
    </row>
    <row r="41" spans="1:7" s="274" customFormat="1" ht="24" customHeight="1" x14ac:dyDescent="0.25">
      <c r="A41" s="862"/>
      <c r="B41" s="283">
        <v>645</v>
      </c>
      <c r="C41" s="331" t="s">
        <v>85</v>
      </c>
      <c r="D41" s="277"/>
      <c r="E41" s="272"/>
      <c r="F41" s="273"/>
      <c r="G41" s="273"/>
    </row>
    <row r="42" spans="1:7" s="274" customFormat="1" ht="24" customHeight="1" x14ac:dyDescent="0.25">
      <c r="A42" s="862"/>
      <c r="B42" s="283">
        <v>647</v>
      </c>
      <c r="C42" s="331" t="s">
        <v>86</v>
      </c>
      <c r="D42" s="277"/>
      <c r="E42" s="272"/>
      <c r="F42" s="273"/>
      <c r="G42" s="273"/>
    </row>
    <row r="43" spans="1:7" s="274" customFormat="1" ht="24" customHeight="1" x14ac:dyDescent="0.25">
      <c r="A43" s="862"/>
      <c r="B43" s="283">
        <v>648</v>
      </c>
      <c r="C43" s="331" t="s">
        <v>87</v>
      </c>
      <c r="D43" s="277"/>
      <c r="E43" s="272"/>
      <c r="F43" s="273"/>
      <c r="G43" s="273"/>
    </row>
    <row r="44" spans="1:7" s="274" customFormat="1" ht="24" customHeight="1" x14ac:dyDescent="0.25">
      <c r="A44" s="862"/>
      <c r="B44" s="327" t="s">
        <v>257</v>
      </c>
      <c r="C44" s="328" t="s">
        <v>187</v>
      </c>
      <c r="D44" s="276"/>
      <c r="E44" s="272"/>
      <c r="F44" s="273"/>
      <c r="G44" s="273"/>
    </row>
    <row r="45" spans="1:7" s="274" customFormat="1" ht="24" customHeight="1" thickBot="1" x14ac:dyDescent="0.3">
      <c r="A45" s="863"/>
      <c r="B45" s="260">
        <v>862</v>
      </c>
      <c r="C45" s="260" t="s">
        <v>188</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61" t="s">
        <v>204</v>
      </c>
      <c r="B47" s="325">
        <v>617</v>
      </c>
      <c r="C47" s="326" t="s">
        <v>258</v>
      </c>
      <c r="D47" s="277"/>
      <c r="E47" s="272"/>
      <c r="F47" s="273"/>
      <c r="G47" s="273"/>
    </row>
    <row r="48" spans="1:7" s="274" customFormat="1" ht="24" customHeight="1" x14ac:dyDescent="0.25">
      <c r="A48" s="862"/>
      <c r="B48" s="283" t="s">
        <v>177</v>
      </c>
      <c r="C48" s="331" t="s">
        <v>178</v>
      </c>
      <c r="D48" s="272"/>
      <c r="E48" s="272"/>
      <c r="F48" s="273"/>
      <c r="G48" s="273"/>
    </row>
    <row r="49" spans="1:7" s="274" customFormat="1" ht="24" customHeight="1" x14ac:dyDescent="0.25">
      <c r="A49" s="862"/>
      <c r="B49" s="283">
        <v>621</v>
      </c>
      <c r="C49" s="331" t="s">
        <v>259</v>
      </c>
      <c r="D49" s="272"/>
      <c r="E49" s="272"/>
      <c r="F49" s="273"/>
      <c r="G49" s="273"/>
    </row>
    <row r="50" spans="1:7" s="274" customFormat="1" ht="24" customHeight="1" x14ac:dyDescent="0.25">
      <c r="A50" s="862"/>
      <c r="B50" s="332" t="s">
        <v>194</v>
      </c>
      <c r="C50" s="332" t="s">
        <v>313</v>
      </c>
      <c r="D50" s="272"/>
      <c r="E50" s="272"/>
      <c r="F50" s="273"/>
      <c r="G50" s="273"/>
    </row>
    <row r="51" spans="1:7" s="274" customFormat="1" ht="24" customHeight="1" x14ac:dyDescent="0.25">
      <c r="A51" s="862"/>
      <c r="B51" s="283" t="s">
        <v>195</v>
      </c>
      <c r="C51" s="331" t="s">
        <v>196</v>
      </c>
      <c r="D51" s="272"/>
      <c r="E51" s="272"/>
      <c r="F51" s="273"/>
      <c r="G51" s="273"/>
    </row>
    <row r="52" spans="1:7" s="274" customFormat="1" ht="24" customHeight="1" x14ac:dyDescent="0.25">
      <c r="A52" s="862"/>
      <c r="B52" s="332">
        <v>625</v>
      </c>
      <c r="C52" s="332" t="s">
        <v>267</v>
      </c>
      <c r="D52" s="272"/>
      <c r="E52" s="272"/>
      <c r="F52" s="273"/>
      <c r="G52" s="273"/>
    </row>
    <row r="53" spans="1:7" s="274" customFormat="1" ht="24" customHeight="1" x14ac:dyDescent="0.25">
      <c r="A53" s="862"/>
      <c r="B53" s="283" t="s">
        <v>179</v>
      </c>
      <c r="C53" s="331" t="s">
        <v>193</v>
      </c>
      <c r="D53" s="272"/>
      <c r="E53" s="272"/>
      <c r="F53" s="273"/>
      <c r="G53" s="273"/>
    </row>
    <row r="54" spans="1:7" s="274" customFormat="1" ht="24" customHeight="1" x14ac:dyDescent="0.25">
      <c r="A54" s="862"/>
      <c r="B54" s="283" t="s">
        <v>181</v>
      </c>
      <c r="C54" s="331" t="s">
        <v>68</v>
      </c>
      <c r="D54" s="272"/>
      <c r="E54" s="272"/>
      <c r="F54" s="273"/>
      <c r="G54" s="273"/>
    </row>
    <row r="55" spans="1:7" s="274" customFormat="1" ht="24" customHeight="1" x14ac:dyDescent="0.25">
      <c r="A55" s="862"/>
      <c r="B55" s="332">
        <v>631</v>
      </c>
      <c r="C55" s="332" t="s">
        <v>142</v>
      </c>
      <c r="D55" s="272"/>
      <c r="E55" s="272"/>
      <c r="F55" s="273"/>
      <c r="G55" s="273"/>
    </row>
    <row r="56" spans="1:7" ht="24" customHeight="1" x14ac:dyDescent="0.25">
      <c r="A56" s="862"/>
      <c r="B56" s="283" t="s">
        <v>246</v>
      </c>
      <c r="C56" s="331" t="s">
        <v>144</v>
      </c>
      <c r="D56" s="272"/>
      <c r="E56" s="272"/>
      <c r="F56" s="273"/>
      <c r="G56" s="273"/>
    </row>
    <row r="57" spans="1:7" ht="24" customHeight="1" x14ac:dyDescent="0.25">
      <c r="A57" s="862"/>
      <c r="B57" s="332" t="s">
        <v>183</v>
      </c>
      <c r="C57" s="332" t="s">
        <v>146</v>
      </c>
      <c r="D57" s="272"/>
      <c r="E57" s="272"/>
      <c r="F57" s="273"/>
      <c r="G57" s="273"/>
    </row>
    <row r="58" spans="1:7" ht="24" customHeight="1" x14ac:dyDescent="0.25">
      <c r="A58" s="862"/>
      <c r="B58" s="283" t="s">
        <v>184</v>
      </c>
      <c r="C58" s="331" t="s">
        <v>81</v>
      </c>
    </row>
    <row r="59" spans="1:7" ht="24" customHeight="1" x14ac:dyDescent="0.25">
      <c r="A59" s="862"/>
      <c r="B59" s="332" t="s">
        <v>185</v>
      </c>
      <c r="C59" s="332" t="s">
        <v>82</v>
      </c>
    </row>
    <row r="60" spans="1:7" ht="24" customHeight="1" x14ac:dyDescent="0.25">
      <c r="A60" s="862"/>
      <c r="B60" s="283" t="s">
        <v>186</v>
      </c>
      <c r="C60" s="331" t="s">
        <v>83</v>
      </c>
    </row>
    <row r="61" spans="1:7" ht="24" customHeight="1" x14ac:dyDescent="0.25">
      <c r="A61" s="862"/>
      <c r="B61" s="332" t="s">
        <v>197</v>
      </c>
      <c r="C61" s="332" t="s">
        <v>84</v>
      </c>
    </row>
    <row r="62" spans="1:7" ht="24" customHeight="1" x14ac:dyDescent="0.25">
      <c r="A62" s="862"/>
      <c r="B62" s="283">
        <v>645</v>
      </c>
      <c r="C62" s="331" t="s">
        <v>85</v>
      </c>
    </row>
    <row r="63" spans="1:7" ht="24" customHeight="1" x14ac:dyDescent="0.25">
      <c r="A63" s="862"/>
      <c r="B63" s="332">
        <v>647</v>
      </c>
      <c r="C63" s="332" t="s">
        <v>86</v>
      </c>
    </row>
    <row r="64" spans="1:7" ht="24" customHeight="1" x14ac:dyDescent="0.25">
      <c r="A64" s="862"/>
      <c r="B64" s="283">
        <v>648</v>
      </c>
      <c r="C64" s="331" t="s">
        <v>87</v>
      </c>
    </row>
    <row r="65" spans="1:3" ht="24" customHeight="1" x14ac:dyDescent="0.25">
      <c r="A65" s="862"/>
      <c r="B65" s="283">
        <v>6815</v>
      </c>
      <c r="C65" s="331" t="s">
        <v>187</v>
      </c>
    </row>
    <row r="66" spans="1:3" ht="24" customHeight="1" thickBot="1" x14ac:dyDescent="0.3">
      <c r="A66" s="863"/>
      <c r="B66" s="260">
        <v>862</v>
      </c>
      <c r="C66" s="260" t="s">
        <v>188</v>
      </c>
    </row>
    <row r="67" spans="1:3" ht="13.5" customHeight="1" thickBot="1" x14ac:dyDescent="0.3"/>
    <row r="68" spans="1:3" ht="24" customHeight="1" x14ac:dyDescent="0.25">
      <c r="A68" s="861" t="s">
        <v>198</v>
      </c>
      <c r="B68" s="325">
        <v>617</v>
      </c>
      <c r="C68" s="326" t="s">
        <v>258</v>
      </c>
    </row>
    <row r="69" spans="1:3" ht="24" customHeight="1" x14ac:dyDescent="0.25">
      <c r="A69" s="862"/>
      <c r="B69" s="283" t="s">
        <v>177</v>
      </c>
      <c r="C69" s="331" t="s">
        <v>178</v>
      </c>
    </row>
    <row r="70" spans="1:3" ht="24" customHeight="1" x14ac:dyDescent="0.25">
      <c r="A70" s="862"/>
      <c r="B70" s="333" t="s">
        <v>276</v>
      </c>
      <c r="C70" s="332" t="s">
        <v>247</v>
      </c>
    </row>
    <row r="71" spans="1:3" ht="24" customHeight="1" x14ac:dyDescent="0.25">
      <c r="A71" s="862"/>
      <c r="B71" s="283">
        <v>622</v>
      </c>
      <c r="C71" s="331" t="s">
        <v>199</v>
      </c>
    </row>
    <row r="72" spans="1:3" ht="24" customHeight="1" x14ac:dyDescent="0.25">
      <c r="A72" s="862"/>
      <c r="B72" s="333">
        <v>623</v>
      </c>
      <c r="C72" s="332" t="s">
        <v>200</v>
      </c>
    </row>
    <row r="73" spans="1:3" ht="24" customHeight="1" x14ac:dyDescent="0.25">
      <c r="A73" s="862"/>
      <c r="B73" s="283">
        <v>625</v>
      </c>
      <c r="C73" s="331" t="s">
        <v>203</v>
      </c>
    </row>
    <row r="74" spans="1:3" ht="24" customHeight="1" x14ac:dyDescent="0.25">
      <c r="A74" s="862"/>
      <c r="B74" s="283" t="s">
        <v>201</v>
      </c>
      <c r="C74" s="331" t="s">
        <v>202</v>
      </c>
    </row>
    <row r="75" spans="1:3" ht="24" customHeight="1" thickBot="1" x14ac:dyDescent="0.3">
      <c r="A75" s="863"/>
      <c r="B75" s="313" t="s">
        <v>179</v>
      </c>
      <c r="C75" s="406" t="s">
        <v>193</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2024-02-13T14:17:18Z</dcterms:modified>
</cp:coreProperties>
</file>