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showInkAnnotation="0" codeName="ThisWorkbook"/>
  <xr:revisionPtr revIDLastSave="0" documentId="8_{71C63C83-7457-4C3C-9447-8616B99155AF}" xr6:coauthVersionLast="47" xr6:coauthVersionMax="47" xr10:uidLastSave="{00000000-0000-0000-0000-000000000000}"/>
  <bookViews>
    <workbookView xWindow="2745" yWindow="2295" windowWidth="21270" windowHeight="11355" tabRatio="962" activeTab="8"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<sst xmlns="http://schemas.openxmlformats.org/spreadsheetml/2006/main" count="572" uniqueCount="347">
  <si>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</si>
  <si>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</si>
  <si>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</si>
  <si>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</si>
  <si>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</si>
  <si>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</si>
  <si>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</si>
  <si>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</si>
  <si>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</si>
  <si>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</si>
  <si>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</si>
  <si>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</si>
  <si>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</si>
  <si>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</si>
  <si>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</si>
  <si>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</si>
  <si>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</si>
  <si>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</si>
  <si>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</si>
  <si>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</si>
  <si>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</si>
  <si>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</si>
  <si>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</si>
  <si>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</si>
  <si>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</si>
  <si>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</si>
  <si>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</si>
  <si>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</si>
  <si>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</si>
  <si>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</si>
  <si>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</si>
  <si>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</si>
  <si>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</si>
  <si>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</si>
  <si>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</si>
  <si>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</si>
  <si>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</si>
  <si>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</si>
  <si>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</si>
  <si>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</si>
  <si>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</si>
  <si>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</si>
  <si>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</si>
  <si>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</si>
  <si>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</si>
  <si>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</si>
  <si>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</si>
  <si>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</si>
  <si>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</si>
  <si>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</si>
  <si>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</si>
  <si>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</si>
  <si>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</si>
  <si>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</si>
  <si>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</si>
  <si>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</si>
  <si>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</si>
  <si>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</si>
  <si>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</si>
  <si>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</si>
  <si>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</si>
  <si>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</si>
  <si>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</si>
  <si>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</si>
  <si>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</si>
  <si>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</si>
  <si>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</si>
  <si>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</si>
  <si>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</si>
  <si>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</si>
  <si>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</si>
  <si>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</si>
  <si>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</si>
  <si>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</si>
  <si>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</si>
  <si>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</si>
  <si>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</si>
  <si>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</si>
  <si>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</si>
  <si>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</si>
  <si>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</si>
  <si>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</si>
  <si>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</si>
  <si>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</si>
  <si>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</si>
  <si>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</si>
  <si>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</si>
  <si>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</si>
  <si>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</si>
  <si>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</si>
  <si>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</si>
  <si>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</si>
  <si>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</si>
  <si>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</si>
  <si>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</si>
  <si>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</si>
  <si>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</si>
  <si>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</si>
  <si>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</si>
  <si>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</si>
  <si>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</si>
  <si>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</si>
  <si>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</si>
  <si>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</si>
  <si>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</si>
  <si>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</si>
  <si>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</si>
  <si>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</si>
  <si>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</si>
  <si>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</si>
  <si>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</si>
  <si>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</si>
  <si>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</si>
  <si>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</si>
  <si>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</si>
  <si>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</si>
  <si>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</si>
  <si>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</si>
  <si>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</si>
  <si>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</si>
  <si>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</si>
  <si>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</si>
  <si>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</si>
  <si>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</si>
  <si>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</si>
  <si>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</si>
  <si>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</si>
  <si>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</si>
  <si>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</si>
  <si>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</si>
  <si>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</si>
  <si>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</si>
  <si>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</si>
  <si>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</si>
  <si>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</si>
  <si>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</si>
  <si>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</si>
  <si>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</si>
  <si>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</si>
  <si>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</si>
  <si>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</si>
  <si>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</si>
  <si>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</si>
  <si>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</si>
  <si>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</si>
  <si>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</si>
  <si>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</si>
  <si>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</si>
  <si>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</si>
  <si>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</si>
  <si>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</si>
  <si>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</si>
  <si>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</si>
  <si>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</si>
  <si>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</si>
  <si>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</si>
  <si>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</si>
  <si>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</si>
  <si>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</si>
  <si>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</si>
  <si>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</si>
  <si>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</si>
  <si>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</si>
  <si>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</si>
  <si>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</si>
  <si>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</si>
  <si>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</si>
  <si>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</si>
  <si>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</si>
  <si>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</si>
  <si>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</si>
  <si>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</si>
  <si>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</si>
  <si>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</si>
  <si>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</si>
  <si>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</si>
  <si>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</si>
  <si>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</si>
  <si>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</si>
  <si>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</si>
  <si>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</si>
  <si>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</si>
  <si>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</si>
  <si>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</si>
  <si>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</si>
  <si>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</si>
  <si>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</si>
  <si>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</si>
  <si>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</si>
  <si>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</si>
  <si>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</si>
  <si>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</si>
  <si>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</si>
  <si>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</si>
  <si>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</si>
  <si>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</si>
  <si>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</si>
  <si>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</si>
  <si>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</si>
  <si>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</si>
  <si>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</si>
  <si>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</si>
  <si>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</si>
  <si>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</si>
  <si>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</si>
  <si>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</si>
  <si>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</si>
  <si>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</si>
  <si>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</si>
  <si>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</si>
  <si>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</si>
  <si>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</si>
  <si>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</si>
  <si>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</si>
  <si>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</si>
  <si>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</si>
  <si>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</si>
  <si>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</si>
  <si>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</si>
  <si>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</si>
  <si>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</si>
  <si>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</si>
  <si>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</si>
  <si>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</si>
  <si>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</si>
  <si>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</si>
  <si>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</si>
  <si>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</si>
  <si>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</si>
  <si>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</si>
  <si>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</si>
  <si>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</si>
  <si>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</si>
  <si>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</si>
  <si>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</si>
  <si>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</si>
  <si>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</si>
  <si>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</si>
  <si>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</si>
  <si>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</si>
  <si>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</si>
  <si>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</si>
  <si>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</si>
  <si>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</si>
  <si>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</si>
  <si>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</si>
  <si>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</si>
  <si>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</si>
  <si>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</si>
  <si>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</si>
  <si>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</si>
  <si>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</si>
  <si>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</si>
  <si>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</si>
  <si>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</si>
  <si>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</si>
  <si>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</si>
  <si>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</si>
  <si>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</si>
  <si>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</si>
  <si>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</si>
  <si>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</si>
  <si>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</si>
  <si>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</si>
  <si>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</si>
  <si>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</si>
  <si>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</si>
  <si>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</si>
  <si>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</si>
  <si>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</si>
  <si>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</si>
  <si>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</si>
  <si>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</si>
  <si>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</si>
  <si>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</si>
  <si>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</si>
  <si>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</si>
  <si>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</si>
  <si>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</si>
  <si>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</si>
  <si>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</si>
  <si>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</si>
  <si>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</si>
  <si>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</si>
  <si>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</si>
  <si>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</si>
  <si>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</si>
  <si>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</si>
  <si>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</si>
  <si>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</si>
  <si>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</si>
  <si>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</si>
  <si>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</si>
  <si>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</si>
  <si>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</si>
  <si>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</si>
  <si>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</si>
  <si>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</si>
  <si>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</si>
  <si>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</si>
  <si>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</si>
  <si>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</si>
  <si>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</si>
  <si>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</si>
  <si>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</si>
  <si>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</si>
  <si>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</si>
  <si>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</si>
  <si>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</si>
  <si>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</si>
  <si>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</si>
  <si>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</si>
  <si>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</si>
  <si>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</si>
  <si>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</si>
  <si>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</si>
  <si>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</si>
  <si>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</si>
  <si>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</si>
  <si>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</si>
  <si>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</si>
  <si>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</si>
  <si>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</si>
  <si>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</si>
  <si>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</si>
  <si>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</si>
  <si>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</si>
  <si>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</si>
  <si>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</si>
  <si>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</si>
  <si>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</si>
  <si>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</si>
  <si>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</si>
  <si>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</si>
  <si>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</si>
  <si>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</si>
  <si>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</si>
  <si>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</si>
  <si>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</si>
  <si>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</si>
  <si>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</si>
  <si>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partenaires-afc@caf44.caf.fr</t>
  </si>
  <si>
    <t>ORGANIGRAMME :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</si>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</sst>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quot;.&quot;##&quot;.&quot;##&quot;.&quot;##&quot;.&quot;##"/>
    <numFmt numFmtId="166" formatCode="[$-40C]d\ mmmm\ yyyy;@"/>
    <numFmt numFmtId="167" formatCode="#,##0.00_ ;\-#,##0.00\ "/>
    <numFmt numFmtId="168" formatCode="m/d/yyyy;@"/>
    <numFmt numFmtId="169" formatCode="dd/mm/yy;@"/>
  </numFmts>
  <fonts count="130"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58">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168"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10" fillId="25" borderId="0" xfId="0" applyFont="1" applyFill="1" applyBorder="1" applyAlignment="1" applyProtection="1">
      <alignment horizontal="center" wrapText="1"/>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9" fontId="9" fillId="12" borderId="0" xfId="0" applyNumberFormat="1" applyFont="1" applyFill="1" applyBorder="1" applyAlignment="1" applyProtection="1">
      <alignment horizontal="center"/>
      <protection locked="0"/>
    </xf>
    <xf numFmtId="169"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artenaires-afc@caf44.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601" t="s">
        <v>208</v>
      </c>
      <c r="B2" s="602"/>
      <c r="C2" s="602"/>
      <c r="D2" s="602"/>
      <c r="E2" s="602"/>
      <c r="F2" s="602"/>
      <c r="G2" s="602"/>
      <c r="H2" s="602"/>
      <c r="I2" s="602"/>
      <c r="J2" s="603"/>
    </row>
    <row r="3" spans="1:10" ht="26.25" customHeight="1" x14ac:dyDescent="0.3">
      <c r="A3" s="365"/>
      <c r="B3" s="366"/>
      <c r="C3" s="366"/>
      <c r="D3" s="366"/>
      <c r="E3" s="366"/>
      <c r="F3" s="366"/>
      <c r="G3" s="366"/>
      <c r="H3" s="366"/>
      <c r="I3" s="366"/>
      <c r="J3" s="366"/>
    </row>
    <row r="4" spans="1:10" ht="87" customHeight="1" x14ac:dyDescent="0.25">
      <c r="A4" s="558" t="s">
        <v>337</v>
      </c>
      <c r="B4" s="558"/>
      <c r="C4" s="558"/>
      <c r="D4" s="558"/>
      <c r="E4" s="558"/>
      <c r="F4" s="558"/>
      <c r="G4" s="558"/>
      <c r="H4" s="558"/>
      <c r="I4" s="558"/>
      <c r="J4" s="558"/>
    </row>
    <row r="5" spans="1:10" ht="50.25" customHeight="1" x14ac:dyDescent="0.25">
      <c r="A5" s="555" t="s">
        <v>291</v>
      </c>
      <c r="B5" s="555"/>
      <c r="C5" s="555"/>
      <c r="D5" s="555"/>
      <c r="E5" s="555"/>
      <c r="F5" s="555"/>
      <c r="G5" s="555"/>
      <c r="H5" s="555"/>
      <c r="I5" s="555"/>
      <c r="J5" s="555"/>
    </row>
    <row r="6" spans="1:10" ht="50.25" customHeight="1" x14ac:dyDescent="0.25">
      <c r="A6" s="621" t="s">
        <v>292</v>
      </c>
      <c r="B6" s="621"/>
      <c r="C6" s="621"/>
      <c r="D6" s="621"/>
      <c r="E6" s="621"/>
      <c r="F6" s="621"/>
      <c r="G6" s="621"/>
      <c r="H6" s="621"/>
      <c r="I6" s="621"/>
      <c r="J6" s="621"/>
    </row>
    <row r="7" spans="1:10" ht="11.25" customHeight="1" x14ac:dyDescent="0.25">
      <c r="A7" s="367"/>
      <c r="B7" s="367"/>
      <c r="C7" s="367"/>
      <c r="D7" s="367"/>
      <c r="E7" s="367"/>
      <c r="F7" s="367"/>
      <c r="G7" s="367"/>
      <c r="H7" s="367"/>
      <c r="I7" s="367"/>
      <c r="J7" s="367"/>
    </row>
    <row r="8" spans="1:10" ht="24.95" customHeight="1" x14ac:dyDescent="0.25">
      <c r="A8" s="597" t="s">
        <v>285</v>
      </c>
      <c r="B8" s="597"/>
      <c r="C8" s="597"/>
      <c r="D8" s="597"/>
      <c r="E8" s="597"/>
      <c r="F8" s="597"/>
      <c r="G8" s="597"/>
      <c r="H8" s="597"/>
      <c r="I8" s="597"/>
      <c r="J8" s="597"/>
    </row>
    <row r="9" spans="1:10" ht="24.95" customHeight="1" x14ac:dyDescent="0.25">
      <c r="A9" s="365"/>
      <c r="B9" s="368"/>
      <c r="C9" s="554" t="s">
        <v>223</v>
      </c>
      <c r="D9" s="554"/>
      <c r="E9" s="554"/>
      <c r="F9" s="554"/>
      <c r="G9" s="554"/>
      <c r="H9" s="554"/>
      <c r="I9" s="554"/>
      <c r="J9" s="554"/>
    </row>
    <row r="10" spans="1:10" ht="24.95" customHeight="1" x14ac:dyDescent="0.25">
      <c r="A10" s="365"/>
      <c r="B10" s="368"/>
      <c r="C10" s="554" t="s">
        <v>222</v>
      </c>
      <c r="D10" s="554"/>
      <c r="E10" s="554"/>
      <c r="F10" s="554"/>
      <c r="G10" s="554"/>
      <c r="H10" s="554"/>
      <c r="I10" s="554"/>
      <c r="J10" s="554"/>
    </row>
    <row r="11" spans="1:10" ht="24.95" customHeight="1" x14ac:dyDescent="0.25">
      <c r="A11" s="365"/>
      <c r="B11" s="369"/>
      <c r="C11" s="545" t="s">
        <v>227</v>
      </c>
      <c r="D11" s="545"/>
      <c r="E11" s="545"/>
      <c r="F11" s="545"/>
      <c r="G11" s="545"/>
      <c r="H11" s="545"/>
      <c r="I11" s="545"/>
      <c r="J11" s="545"/>
    </row>
    <row r="12" spans="1:10" ht="24.95" customHeight="1" x14ac:dyDescent="0.25">
      <c r="A12" s="365"/>
      <c r="B12" s="369"/>
      <c r="C12" s="545" t="s">
        <v>226</v>
      </c>
      <c r="D12" s="545"/>
      <c r="E12" s="545"/>
      <c r="F12" s="545"/>
      <c r="G12" s="545"/>
      <c r="H12" s="545"/>
      <c r="I12" s="545"/>
      <c r="J12" s="545"/>
    </row>
    <row r="13" spans="1:10" ht="24.95" customHeight="1" x14ac:dyDescent="0.25">
      <c r="A13" s="365"/>
      <c r="B13" s="369"/>
      <c r="C13" s="545" t="s">
        <v>270</v>
      </c>
      <c r="D13" s="545"/>
      <c r="E13" s="545"/>
      <c r="F13" s="545"/>
      <c r="G13" s="545"/>
      <c r="H13" s="545"/>
      <c r="I13" s="545"/>
      <c r="J13" s="545"/>
    </row>
    <row r="14" spans="1:10" ht="24.95" customHeight="1" x14ac:dyDescent="0.25">
      <c r="A14" s="365"/>
      <c r="B14" s="369"/>
      <c r="C14" s="545" t="s">
        <v>250</v>
      </c>
      <c r="D14" s="545"/>
      <c r="E14" s="545"/>
      <c r="F14" s="545"/>
      <c r="G14" s="545"/>
      <c r="H14" s="545"/>
      <c r="I14" s="545"/>
      <c r="J14" s="545"/>
    </row>
    <row r="15" spans="1:10" ht="24.95" customHeight="1" x14ac:dyDescent="0.25">
      <c r="A15" s="365"/>
      <c r="B15" s="369"/>
      <c r="C15" s="546" t="s">
        <v>287</v>
      </c>
      <c r="D15" s="546"/>
      <c r="E15" s="546"/>
      <c r="F15" s="546"/>
      <c r="G15" s="546"/>
      <c r="H15" s="546"/>
      <c r="I15" s="546"/>
      <c r="J15" s="546"/>
    </row>
    <row r="16" spans="1:10" ht="24.95" customHeight="1" x14ac:dyDescent="0.3">
      <c r="A16" s="365"/>
      <c r="B16" s="370"/>
      <c r="C16" s="545" t="s">
        <v>224</v>
      </c>
      <c r="D16" s="545"/>
      <c r="E16" s="545"/>
      <c r="F16" s="545"/>
      <c r="G16" s="545"/>
      <c r="H16" s="545"/>
      <c r="I16" s="545"/>
      <c r="J16" s="545"/>
    </row>
    <row r="17" spans="1:10" ht="64.5" customHeight="1" x14ac:dyDescent="0.3">
      <c r="A17" s="372"/>
      <c r="B17" s="370"/>
      <c r="C17" s="371"/>
      <c r="D17" s="370"/>
      <c r="E17" s="370"/>
      <c r="F17" s="370"/>
      <c r="G17" s="370"/>
      <c r="H17" s="370"/>
      <c r="I17" s="370"/>
      <c r="J17" s="370"/>
    </row>
    <row r="18" spans="1:10" ht="33" customHeight="1" x14ac:dyDescent="0.25">
      <c r="A18" s="604" t="s">
        <v>209</v>
      </c>
      <c r="B18" s="605"/>
      <c r="C18" s="605"/>
      <c r="D18" s="605"/>
      <c r="E18" s="605"/>
      <c r="F18" s="605"/>
      <c r="G18" s="605"/>
      <c r="H18" s="605"/>
      <c r="I18" s="605"/>
      <c r="J18" s="606"/>
    </row>
    <row r="19" spans="1:10" ht="39" customHeight="1" x14ac:dyDescent="0.3">
      <c r="A19" s="373" t="s">
        <v>228</v>
      </c>
      <c r="B19" s="374"/>
      <c r="C19" s="374"/>
      <c r="D19" s="365"/>
      <c r="E19" s="366"/>
      <c r="F19" s="366"/>
      <c r="G19" s="366"/>
      <c r="H19" s="366"/>
      <c r="I19" s="366"/>
      <c r="J19" s="366"/>
    </row>
    <row r="20" spans="1:10" ht="50.25" customHeight="1" x14ac:dyDescent="0.25">
      <c r="A20" s="607" t="s">
        <v>229</v>
      </c>
      <c r="B20" s="608"/>
      <c r="C20" s="608"/>
      <c r="D20" s="608"/>
      <c r="E20" s="608"/>
      <c r="F20" s="608"/>
      <c r="G20" s="608"/>
      <c r="H20" s="608"/>
      <c r="I20" s="608"/>
      <c r="J20" s="609"/>
    </row>
    <row r="21" spans="1:10" ht="21.75" customHeight="1" x14ac:dyDescent="0.25">
      <c r="A21" s="486"/>
      <c r="B21" s="486"/>
      <c r="C21" s="486"/>
      <c r="D21" s="486"/>
      <c r="E21" s="486"/>
      <c r="F21" s="486"/>
      <c r="G21" s="486"/>
      <c r="H21" s="486"/>
      <c r="I21" s="486"/>
      <c r="J21" s="486"/>
    </row>
    <row r="22" spans="1:10" s="101" customFormat="1" ht="44.25" customHeight="1" x14ac:dyDescent="0.2">
      <c r="A22" s="555" t="s">
        <v>286</v>
      </c>
      <c r="B22" s="555"/>
      <c r="C22" s="555"/>
      <c r="D22" s="555"/>
      <c r="E22" s="555"/>
      <c r="F22" s="555"/>
      <c r="G22" s="555"/>
      <c r="H22" s="555"/>
      <c r="I22" s="555"/>
      <c r="J22" s="555"/>
    </row>
    <row r="23" spans="1:10" s="101" customFormat="1" ht="18" customHeight="1" x14ac:dyDescent="0.2"/>
    <row r="24" spans="1:10" s="101" customFormat="1" ht="78" customHeight="1" x14ac:dyDescent="0.2">
      <c r="A24" s="376"/>
      <c r="B24" s="573" t="s">
        <v>217</v>
      </c>
      <c r="C24" s="569" t="s">
        <v>288</v>
      </c>
      <c r="D24" s="570"/>
      <c r="E24" s="547" t="s">
        <v>284</v>
      </c>
      <c r="F24" s="548"/>
      <c r="G24" s="548"/>
      <c r="H24" s="548"/>
      <c r="I24" s="549"/>
      <c r="J24" s="377"/>
    </row>
    <row r="25" spans="1:10" s="101" customFormat="1" ht="52.5" customHeight="1" x14ac:dyDescent="0.2">
      <c r="A25" s="376"/>
      <c r="B25" s="574"/>
      <c r="C25" s="571"/>
      <c r="D25" s="572"/>
      <c r="E25" s="550"/>
      <c r="F25" s="551"/>
      <c r="G25" s="551"/>
      <c r="H25" s="551"/>
      <c r="I25" s="552"/>
      <c r="J25" s="377"/>
    </row>
    <row r="26" spans="1:10" s="101" customFormat="1" ht="99" customHeight="1" x14ac:dyDescent="0.2">
      <c r="A26" s="376"/>
      <c r="B26" s="575"/>
      <c r="C26" s="567" t="s">
        <v>289</v>
      </c>
      <c r="D26" s="568"/>
      <c r="E26" s="584" t="s">
        <v>293</v>
      </c>
      <c r="F26" s="585"/>
      <c r="G26" s="585"/>
      <c r="H26" s="585"/>
      <c r="I26" s="586"/>
      <c r="J26" s="377"/>
    </row>
    <row r="27" spans="1:10" s="101" customFormat="1" ht="60" customHeight="1" x14ac:dyDescent="0.2">
      <c r="A27" s="376"/>
      <c r="B27" s="485" t="s">
        <v>218</v>
      </c>
      <c r="C27" s="567" t="s">
        <v>294</v>
      </c>
      <c r="D27" s="568"/>
      <c r="E27" s="587" t="s">
        <v>290</v>
      </c>
      <c r="F27" s="588"/>
      <c r="G27" s="588"/>
      <c r="H27" s="588"/>
      <c r="I27" s="589"/>
      <c r="J27" s="377"/>
    </row>
    <row r="28" spans="1:10" ht="46.5" customHeight="1" x14ac:dyDescent="0.25">
      <c r="A28" s="553"/>
      <c r="B28" s="553"/>
      <c r="C28" s="553"/>
      <c r="D28" s="553"/>
      <c r="E28" s="553"/>
      <c r="F28" s="553"/>
      <c r="G28" s="553"/>
      <c r="H28" s="553"/>
      <c r="I28" s="553"/>
      <c r="J28" s="553"/>
    </row>
    <row r="29" spans="1:10" ht="27.75" customHeight="1" thickBot="1" x14ac:dyDescent="0.3">
      <c r="A29" s="379"/>
      <c r="B29" s="380"/>
      <c r="C29" s="380"/>
      <c r="D29" s="380"/>
      <c r="E29" s="380"/>
      <c r="F29" s="380"/>
      <c r="G29" s="380"/>
      <c r="H29" s="380"/>
      <c r="I29" s="380"/>
      <c r="J29" s="380"/>
    </row>
    <row r="30" spans="1:10" ht="33" customHeight="1" thickBot="1" x14ac:dyDescent="0.3">
      <c r="A30" s="616" t="s">
        <v>210</v>
      </c>
      <c r="B30" s="617"/>
      <c r="C30" s="617"/>
      <c r="D30" s="617"/>
      <c r="E30" s="617"/>
      <c r="F30" s="617"/>
      <c r="G30" s="617"/>
      <c r="H30" s="617"/>
      <c r="I30" s="617"/>
      <c r="J30" s="618"/>
    </row>
    <row r="31" spans="1:10" ht="39.75" customHeight="1" x14ac:dyDescent="0.25">
      <c r="A31" s="373" t="s">
        <v>228</v>
      </c>
      <c r="B31" s="381"/>
      <c r="C31" s="381"/>
      <c r="D31" s="382"/>
      <c r="E31" s="383"/>
      <c r="F31" s="383"/>
      <c r="G31" s="383"/>
      <c r="H31" s="383"/>
      <c r="I31" s="383"/>
      <c r="J31" s="383"/>
    </row>
    <row r="32" spans="1:10" ht="48" customHeight="1" x14ac:dyDescent="0.25">
      <c r="A32" s="607" t="s">
        <v>219</v>
      </c>
      <c r="B32" s="608"/>
      <c r="C32" s="608"/>
      <c r="D32" s="608"/>
      <c r="E32" s="608"/>
      <c r="F32" s="608"/>
      <c r="G32" s="608"/>
      <c r="H32" s="608"/>
      <c r="I32" s="608"/>
      <c r="J32" s="609"/>
    </row>
    <row r="33" spans="1:10" x14ac:dyDescent="0.25">
      <c r="A33" s="375"/>
      <c r="B33" s="375"/>
      <c r="C33" s="375"/>
      <c r="D33" s="375"/>
      <c r="E33" s="375"/>
      <c r="F33" s="375"/>
      <c r="G33" s="375"/>
      <c r="H33" s="375"/>
      <c r="I33" s="375"/>
      <c r="J33" s="375"/>
    </row>
    <row r="34" spans="1:10" x14ac:dyDescent="0.25">
      <c r="A34" s="620" t="s">
        <v>230</v>
      </c>
      <c r="B34" s="620"/>
      <c r="C34" s="620"/>
      <c r="D34" s="620"/>
      <c r="E34" s="620"/>
      <c r="F34" s="620"/>
      <c r="G34" s="620"/>
      <c r="H34" s="620"/>
      <c r="I34" s="620"/>
      <c r="J34" s="620"/>
    </row>
    <row r="35" spans="1:10" x14ac:dyDescent="0.25">
      <c r="A35" s="384"/>
      <c r="B35" s="384"/>
      <c r="C35" s="384"/>
      <c r="D35" s="384"/>
      <c r="E35" s="384"/>
      <c r="F35" s="384"/>
      <c r="G35" s="384"/>
      <c r="H35" s="384"/>
      <c r="I35" s="384"/>
      <c r="J35" s="384"/>
    </row>
    <row r="36" spans="1:10" x14ac:dyDescent="0.25">
      <c r="A36" s="373" t="s">
        <v>248</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592" t="s">
        <v>220</v>
      </c>
      <c r="C38" s="593"/>
      <c r="D38" s="610" t="s">
        <v>221</v>
      </c>
      <c r="E38" s="611"/>
      <c r="F38" s="611"/>
      <c r="G38" s="612"/>
      <c r="H38" s="487"/>
      <c r="I38" s="487"/>
      <c r="J38" s="487"/>
    </row>
    <row r="39" spans="1:10" ht="54" customHeight="1" x14ac:dyDescent="0.25">
      <c r="A39" s="386"/>
      <c r="B39" s="576" t="s">
        <v>218</v>
      </c>
      <c r="C39" s="577"/>
      <c r="D39" s="613" t="s">
        <v>225</v>
      </c>
      <c r="E39" s="614"/>
      <c r="F39" s="614"/>
      <c r="G39" s="615"/>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594" t="s">
        <v>297</v>
      </c>
      <c r="B42" s="595"/>
      <c r="C42" s="595"/>
      <c r="D42" s="595"/>
      <c r="E42" s="595"/>
      <c r="F42" s="595"/>
      <c r="G42" s="595"/>
      <c r="H42" s="595"/>
      <c r="I42" s="595"/>
      <c r="J42" s="596"/>
    </row>
    <row r="43" spans="1:10" ht="29.25" customHeight="1" x14ac:dyDescent="0.25">
      <c r="A43" s="494"/>
      <c r="B43" s="495"/>
      <c r="C43" s="495"/>
      <c r="D43" s="495"/>
      <c r="E43" s="495"/>
      <c r="F43" s="495"/>
      <c r="G43" s="495"/>
      <c r="H43" s="495"/>
      <c r="I43" s="495"/>
      <c r="J43" s="495"/>
    </row>
    <row r="44" spans="1:10" ht="191.25" customHeight="1" thickBot="1" x14ac:dyDescent="0.3">
      <c r="A44" s="590" t="s">
        <v>335</v>
      </c>
      <c r="B44" s="590"/>
      <c r="C44" s="590"/>
      <c r="D44" s="590"/>
      <c r="E44" s="590"/>
      <c r="F44" s="590"/>
      <c r="G44" s="590"/>
      <c r="H44" s="590"/>
      <c r="I44" s="590"/>
      <c r="J44" s="590"/>
    </row>
    <row r="45" spans="1:10" ht="73.5" customHeight="1" x14ac:dyDescent="0.25">
      <c r="A45" s="559" t="s">
        <v>295</v>
      </c>
      <c r="B45" s="560"/>
      <c r="C45" s="560"/>
      <c r="D45" s="560"/>
      <c r="E45" s="560"/>
      <c r="F45" s="560"/>
      <c r="G45" s="560"/>
      <c r="H45" s="560"/>
      <c r="I45" s="560"/>
      <c r="J45" s="561"/>
    </row>
    <row r="46" spans="1:10" ht="33" customHeight="1" x14ac:dyDescent="0.25">
      <c r="A46" s="562" t="s">
        <v>282</v>
      </c>
      <c r="B46" s="563"/>
      <c r="C46" s="563"/>
      <c r="D46" s="563"/>
      <c r="E46" s="563"/>
      <c r="F46" s="563"/>
      <c r="G46" s="563"/>
      <c r="H46" s="563"/>
      <c r="I46" s="563"/>
      <c r="J46" s="564"/>
    </row>
    <row r="47" spans="1:10" ht="25.5" customHeight="1" x14ac:dyDescent="0.25">
      <c r="A47" s="580" t="s">
        <v>336</v>
      </c>
      <c r="B47" s="581"/>
      <c r="C47" s="581"/>
      <c r="D47" s="581"/>
      <c r="E47" s="581"/>
      <c r="F47" s="581"/>
      <c r="G47" s="581"/>
      <c r="H47" s="581"/>
      <c r="I47" s="581"/>
      <c r="J47" s="582"/>
    </row>
    <row r="48" spans="1:10" ht="47.25" customHeight="1" x14ac:dyDescent="0.25">
      <c r="A48" s="514"/>
      <c r="B48" s="513" t="s">
        <v>315</v>
      </c>
      <c r="C48" s="556" t="s">
        <v>317</v>
      </c>
      <c r="D48" s="556"/>
      <c r="E48" s="556"/>
      <c r="F48" s="556"/>
      <c r="G48" s="556"/>
      <c r="H48" s="556"/>
      <c r="I48" s="556"/>
      <c r="J48" s="490"/>
    </row>
    <row r="49" spans="1:10" ht="18.75" customHeight="1" x14ac:dyDescent="0.25">
      <c r="A49" s="493"/>
      <c r="B49" s="578" t="s">
        <v>312</v>
      </c>
      <c r="C49" s="578"/>
      <c r="D49" s="591" t="s">
        <v>313</v>
      </c>
      <c r="E49" s="491"/>
      <c r="F49" s="565" t="s">
        <v>314</v>
      </c>
      <c r="G49" s="565"/>
      <c r="H49" s="565"/>
      <c r="I49" s="591" t="s">
        <v>316</v>
      </c>
      <c r="J49" s="492"/>
    </row>
    <row r="50" spans="1:10" ht="31.5" customHeight="1" x14ac:dyDescent="0.25">
      <c r="A50" s="493"/>
      <c r="B50" s="579">
        <v>4.5</v>
      </c>
      <c r="C50" s="579"/>
      <c r="D50" s="591"/>
      <c r="E50" s="491"/>
      <c r="F50" s="491"/>
      <c r="G50" s="515">
        <v>4.5</v>
      </c>
      <c r="H50" s="491"/>
      <c r="I50" s="591"/>
      <c r="J50" s="492"/>
    </row>
    <row r="51" spans="1:10" ht="3" customHeight="1" thickBot="1" x14ac:dyDescent="0.35">
      <c r="A51" s="489"/>
      <c r="B51" s="502"/>
      <c r="C51" s="503"/>
      <c r="D51" s="511"/>
      <c r="E51" s="583"/>
      <c r="F51" s="583"/>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558" t="s">
        <v>305</v>
      </c>
      <c r="B54" s="558"/>
      <c r="C54" s="558"/>
      <c r="D54" s="558"/>
      <c r="E54" s="558"/>
      <c r="F54" s="558"/>
      <c r="G54" s="558"/>
      <c r="H54" s="558"/>
      <c r="I54" s="558"/>
      <c r="J54" s="558"/>
    </row>
    <row r="55" spans="1:10" ht="15.75" customHeight="1" x14ac:dyDescent="0.25">
      <c r="A55" s="365"/>
      <c r="B55" s="383"/>
      <c r="C55" s="383"/>
      <c r="D55" s="383"/>
      <c r="E55" s="383"/>
      <c r="F55" s="383"/>
      <c r="G55" s="383"/>
      <c r="H55" s="383"/>
      <c r="I55" s="383"/>
      <c r="J55" s="383"/>
    </row>
    <row r="56" spans="1:10" ht="18" customHeight="1" x14ac:dyDescent="0.25">
      <c r="A56" s="557" t="s">
        <v>211</v>
      </c>
      <c r="B56" s="557"/>
      <c r="C56" s="557"/>
      <c r="D56" s="557"/>
      <c r="E56" s="557"/>
      <c r="F56" s="557"/>
      <c r="G56" s="557"/>
      <c r="H56" s="557"/>
      <c r="I56" s="557"/>
      <c r="J56" s="557"/>
    </row>
    <row r="57" spans="1:10" s="102" customFormat="1" ht="7.5" customHeight="1" x14ac:dyDescent="0.25">
      <c r="A57" s="365"/>
      <c r="B57" s="365"/>
      <c r="C57" s="365"/>
      <c r="D57" s="365"/>
      <c r="E57" s="365"/>
      <c r="F57" s="365"/>
      <c r="G57" s="365"/>
      <c r="H57" s="365"/>
      <c r="I57" s="365"/>
      <c r="J57" s="365"/>
    </row>
    <row r="58" spans="1:10" x14ac:dyDescent="0.25">
      <c r="A58" s="38"/>
      <c r="B58" s="38" t="s">
        <v>212</v>
      </c>
      <c r="C58" s="387"/>
      <c r="D58" s="387"/>
      <c r="E58" s="387"/>
      <c r="F58" s="387"/>
      <c r="G58" s="387"/>
      <c r="H58" s="38"/>
      <c r="I58" s="38"/>
      <c r="J58" s="365"/>
    </row>
    <row r="59" spans="1:10" x14ac:dyDescent="0.25">
      <c r="A59" s="365"/>
      <c r="B59" s="38" t="s">
        <v>213</v>
      </c>
      <c r="C59" s="387"/>
      <c r="D59" s="387"/>
      <c r="E59" s="387"/>
      <c r="F59" s="387"/>
      <c r="G59" s="387"/>
      <c r="H59" s="38"/>
      <c r="I59" s="38"/>
      <c r="J59" s="365"/>
    </row>
    <row r="60" spans="1:10" x14ac:dyDescent="0.25">
      <c r="A60" s="365"/>
      <c r="B60" s="38" t="s">
        <v>214</v>
      </c>
      <c r="C60" s="387"/>
      <c r="D60" s="387"/>
      <c r="E60" s="387"/>
      <c r="F60" s="387"/>
      <c r="G60" s="387"/>
      <c r="H60" s="38"/>
      <c r="I60" s="38"/>
      <c r="J60" s="365"/>
    </row>
    <row r="61" spans="1:10" ht="17.25" customHeight="1" x14ac:dyDescent="0.25">
      <c r="A61" s="365"/>
      <c r="B61" s="38" t="s">
        <v>253</v>
      </c>
      <c r="C61" s="387"/>
      <c r="D61" s="387"/>
      <c r="E61" s="387"/>
      <c r="F61" s="387"/>
      <c r="G61" s="387"/>
      <c r="H61" s="38"/>
      <c r="I61" s="38"/>
      <c r="J61" s="365"/>
    </row>
    <row r="62" spans="1:10" ht="18" customHeight="1" x14ac:dyDescent="0.25">
      <c r="A62" s="365"/>
      <c r="B62" s="619" t="s">
        <v>231</v>
      </c>
      <c r="C62" s="619"/>
      <c r="D62" s="619"/>
      <c r="E62" s="619"/>
      <c r="F62" s="619"/>
      <c r="G62" s="619"/>
      <c r="H62" s="38"/>
      <c r="I62" s="38"/>
      <c r="J62" s="365"/>
    </row>
    <row r="63" spans="1:10" x14ac:dyDescent="0.25">
      <c r="A63" s="365"/>
      <c r="B63" s="38" t="s">
        <v>232</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215</v>
      </c>
      <c r="B65" s="389"/>
      <c r="C65" s="389"/>
      <c r="D65" s="389"/>
      <c r="E65" s="390"/>
      <c r="F65" s="390"/>
      <c r="G65" s="390"/>
      <c r="H65" s="390"/>
      <c r="I65" s="390"/>
      <c r="J65" s="390"/>
    </row>
    <row r="66" spans="1:10" ht="42" customHeight="1" x14ac:dyDescent="0.25">
      <c r="A66" s="555" t="s">
        <v>298</v>
      </c>
      <c r="B66" s="555"/>
      <c r="C66" s="555"/>
      <c r="D66" s="555"/>
      <c r="E66" s="555"/>
      <c r="F66" s="555"/>
      <c r="G66" s="555"/>
      <c r="H66" s="555"/>
      <c r="I66" s="555"/>
      <c r="J66" s="555"/>
    </row>
    <row r="67" spans="1:10" ht="15" customHeight="1" x14ac:dyDescent="0.25">
      <c r="A67" s="378"/>
      <c r="B67" s="378"/>
      <c r="C67" s="378"/>
      <c r="D67" s="378"/>
      <c r="E67" s="378"/>
      <c r="F67" s="378"/>
      <c r="G67" s="378"/>
      <c r="H67" s="378"/>
      <c r="I67" s="378"/>
      <c r="J67" s="378"/>
    </row>
    <row r="68" spans="1:10" ht="99" customHeight="1" x14ac:dyDescent="0.25">
      <c r="A68" s="598" t="s">
        <v>296</v>
      </c>
      <c r="B68" s="599"/>
      <c r="C68" s="599"/>
      <c r="D68" s="599"/>
      <c r="E68" s="599"/>
      <c r="F68" s="599"/>
      <c r="G68" s="599"/>
      <c r="H68" s="599"/>
      <c r="I68" s="599"/>
      <c r="J68" s="600"/>
    </row>
    <row r="70" spans="1:10" x14ac:dyDescent="0.25">
      <c r="A70" s="101"/>
    </row>
    <row r="71" spans="1:10" x14ac:dyDescent="0.25">
      <c r="A71" s="566"/>
      <c r="B71" s="566"/>
      <c r="C71" s="566"/>
      <c r="D71" s="566"/>
      <c r="E71" s="566"/>
      <c r="F71" s="566"/>
      <c r="G71" s="566"/>
      <c r="H71" s="566"/>
      <c r="I71" s="566"/>
      <c r="J71" s="566"/>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zoomScaleNormal="100" zoomScaleSheetLayoutView="100" workbookViewId="0">
      <selection activeCell="G5" sqref="G5"/>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47" t="s">
        <v>0</v>
      </c>
      <c r="B1" s="648"/>
      <c r="C1" s="648"/>
      <c r="D1" s="648"/>
      <c r="E1" s="648"/>
      <c r="F1" s="648"/>
      <c r="G1" s="648"/>
      <c r="H1" s="648"/>
      <c r="I1" s="648"/>
      <c r="J1" s="649"/>
    </row>
    <row r="3" spans="1:19" ht="23.25" x14ac:dyDescent="0.2">
      <c r="A3" s="642" t="s">
        <v>154</v>
      </c>
      <c r="B3" s="642"/>
      <c r="C3" s="642"/>
      <c r="D3" s="642"/>
      <c r="E3" s="642"/>
      <c r="F3" s="642"/>
      <c r="G3" s="642"/>
      <c r="H3" s="642"/>
      <c r="I3" s="642"/>
      <c r="J3" s="643"/>
      <c r="K3" s="629"/>
      <c r="L3" s="629"/>
      <c r="M3" s="629"/>
      <c r="N3" s="629"/>
      <c r="O3" s="629"/>
      <c r="P3" s="629"/>
    </row>
    <row r="4" spans="1:19" ht="23.25" x14ac:dyDescent="0.2">
      <c r="A4" s="61"/>
      <c r="B4" s="61"/>
      <c r="C4" s="61"/>
      <c r="D4" s="61"/>
      <c r="E4" s="61"/>
      <c r="F4" s="61"/>
      <c r="G4" s="61"/>
      <c r="H4" s="61"/>
      <c r="I4" s="61"/>
      <c r="J4" s="61"/>
      <c r="K4" s="629"/>
      <c r="L4" s="629"/>
      <c r="M4" s="629"/>
      <c r="N4" s="629"/>
      <c r="O4" s="629"/>
      <c r="P4" s="629"/>
    </row>
    <row r="5" spans="1:19" ht="23.25" x14ac:dyDescent="0.35">
      <c r="B5" s="540"/>
      <c r="C5" s="656" t="s">
        <v>338</v>
      </c>
      <c r="D5" s="656"/>
      <c r="E5" s="656"/>
      <c r="F5" s="656"/>
      <c r="G5" s="544">
        <v>2023</v>
      </c>
      <c r="H5" s="541"/>
      <c r="I5" s="540"/>
      <c r="J5" s="541"/>
      <c r="K5" s="629"/>
      <c r="L5" s="629"/>
      <c r="M5" s="629"/>
      <c r="N5" s="629"/>
      <c r="O5" s="629"/>
      <c r="P5" s="629"/>
    </row>
    <row r="6" spans="1:19" x14ac:dyDescent="0.2">
      <c r="J6" s="5"/>
      <c r="K6" s="629"/>
      <c r="L6" s="629"/>
      <c r="M6" s="629"/>
      <c r="N6" s="629"/>
      <c r="O6" s="629"/>
      <c r="P6" s="629"/>
    </row>
    <row r="7" spans="1:19" x14ac:dyDescent="0.2">
      <c r="J7" s="5"/>
      <c r="K7" s="629"/>
      <c r="L7" s="629"/>
      <c r="M7" s="629"/>
      <c r="N7" s="629"/>
      <c r="O7" s="629"/>
      <c r="P7" s="629"/>
    </row>
    <row r="8" spans="1:19" ht="18" x14ac:dyDescent="0.25">
      <c r="B8" s="334" t="s">
        <v>1</v>
      </c>
      <c r="C8" s="334"/>
      <c r="D8" s="334"/>
      <c r="F8" s="636"/>
      <c r="G8" s="637"/>
      <c r="H8" s="637"/>
      <c r="I8" s="637"/>
      <c r="J8" s="638"/>
    </row>
    <row r="9" spans="1:19" ht="8.1" customHeight="1" x14ac:dyDescent="0.2">
      <c r="F9" s="348"/>
      <c r="G9" s="348"/>
      <c r="H9" s="38"/>
      <c r="I9" s="38"/>
      <c r="J9" s="38"/>
    </row>
    <row r="10" spans="1:19" ht="18" x14ac:dyDescent="0.25">
      <c r="B10" s="334" t="s">
        <v>2</v>
      </c>
      <c r="C10" s="334"/>
      <c r="D10" s="334"/>
      <c r="F10" s="639"/>
      <c r="G10" s="640"/>
      <c r="H10" s="640"/>
      <c r="I10" s="640"/>
      <c r="J10" s="641"/>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39"/>
      <c r="G12" s="640"/>
      <c r="H12" s="640"/>
      <c r="I12" s="640"/>
      <c r="J12" s="641"/>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30"/>
      <c r="G14" s="631"/>
      <c r="H14" s="631"/>
      <c r="I14" s="631"/>
      <c r="J14" s="632"/>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30"/>
      <c r="G16" s="631"/>
      <c r="H16" s="631"/>
      <c r="I16" s="631"/>
      <c r="J16" s="632"/>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30"/>
      <c r="G18" s="631"/>
      <c r="H18" s="631"/>
      <c r="I18" s="631"/>
      <c r="J18" s="632"/>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39</v>
      </c>
      <c r="C20" s="334"/>
      <c r="D20" s="334"/>
      <c r="F20" s="650" t="s">
        <v>204</v>
      </c>
      <c r="G20" s="651"/>
      <c r="H20" s="651"/>
      <c r="I20" s="651"/>
      <c r="J20" s="652"/>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30"/>
      <c r="C23" s="631"/>
      <c r="D23" s="631"/>
      <c r="E23" s="631"/>
      <c r="F23" s="631"/>
      <c r="G23" s="631"/>
      <c r="H23" s="631"/>
      <c r="I23" s="631"/>
      <c r="J23" s="632"/>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35</v>
      </c>
      <c r="C25" s="74"/>
      <c r="D25" s="74"/>
      <c r="E25" s="349"/>
      <c r="F25" s="71"/>
      <c r="G25" s="75" t="s">
        <v>36</v>
      </c>
      <c r="H25" s="653"/>
      <c r="I25" s="654"/>
      <c r="J25" s="655"/>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33"/>
      <c r="C27" s="634"/>
      <c r="D27" s="634"/>
      <c r="E27" s="635"/>
      <c r="F27" s="71"/>
      <c r="G27" s="74" t="s">
        <v>11</v>
      </c>
      <c r="H27" s="633"/>
      <c r="I27" s="634"/>
      <c r="J27" s="635"/>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30"/>
      <c r="C29" s="631"/>
      <c r="D29" s="631"/>
      <c r="E29" s="631"/>
      <c r="F29" s="631"/>
      <c r="G29" s="631"/>
      <c r="H29" s="631"/>
      <c r="I29" s="631"/>
      <c r="J29" s="632"/>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50"/>
      <c r="C34" s="651"/>
      <c r="D34" s="651"/>
      <c r="E34" s="651"/>
      <c r="F34" s="651"/>
      <c r="G34" s="651"/>
      <c r="H34" s="651"/>
      <c r="I34" s="651"/>
      <c r="J34" s="652"/>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35</v>
      </c>
      <c r="C36" s="76"/>
      <c r="D36" s="76"/>
      <c r="E36" s="349"/>
      <c r="F36" s="73"/>
      <c r="G36" s="77" t="s">
        <v>36</v>
      </c>
      <c r="H36" s="653"/>
      <c r="I36" s="654"/>
      <c r="J36" s="655"/>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33"/>
      <c r="C38" s="634"/>
      <c r="D38" s="634"/>
      <c r="E38" s="635"/>
      <c r="F38" s="73"/>
      <c r="G38" s="76" t="s">
        <v>11</v>
      </c>
      <c r="H38" s="633"/>
      <c r="I38" s="634"/>
      <c r="J38" s="635"/>
    </row>
    <row r="39" spans="1:19" ht="8.1" customHeight="1" x14ac:dyDescent="0.2">
      <c r="B39" s="73"/>
      <c r="C39" s="73"/>
      <c r="D39" s="73"/>
      <c r="E39" s="73"/>
      <c r="F39" s="73"/>
      <c r="G39" s="73"/>
      <c r="H39" s="73"/>
      <c r="I39" s="73"/>
      <c r="J39" s="73"/>
    </row>
    <row r="40" spans="1:19" ht="15" x14ac:dyDescent="0.25">
      <c r="A40" s="9" t="s">
        <v>12</v>
      </c>
      <c r="B40" s="630"/>
      <c r="C40" s="631"/>
      <c r="D40" s="631"/>
      <c r="E40" s="631"/>
      <c r="F40" s="631"/>
      <c r="G40" s="631"/>
      <c r="H40" s="631"/>
      <c r="I40" s="631"/>
      <c r="J40" s="632"/>
    </row>
    <row r="43" spans="1:19" ht="20.25" x14ac:dyDescent="0.3">
      <c r="A43" s="8" t="s">
        <v>13</v>
      </c>
      <c r="B43" s="73"/>
      <c r="C43" s="73"/>
      <c r="D43" s="73"/>
      <c r="E43" s="73"/>
      <c r="F43" s="630"/>
      <c r="G43" s="631"/>
      <c r="H43" s="631"/>
      <c r="I43" s="631"/>
      <c r="J43" s="632"/>
    </row>
    <row r="44" spans="1:19" ht="8.1" customHeight="1" x14ac:dyDescent="0.2">
      <c r="B44" s="73"/>
      <c r="C44" s="73"/>
      <c r="D44" s="73"/>
      <c r="E44" s="73"/>
      <c r="F44" s="73"/>
      <c r="G44" s="73"/>
      <c r="H44" s="73"/>
      <c r="I44" s="73"/>
      <c r="J44" s="73"/>
    </row>
    <row r="45" spans="1:19" ht="15" x14ac:dyDescent="0.25">
      <c r="A45" s="9" t="s">
        <v>10</v>
      </c>
      <c r="B45" s="633"/>
      <c r="C45" s="634"/>
      <c r="D45" s="634"/>
      <c r="E45" s="635"/>
      <c r="F45" s="73"/>
      <c r="G45" s="76" t="s">
        <v>11</v>
      </c>
      <c r="H45" s="633"/>
      <c r="I45" s="634"/>
      <c r="J45" s="635"/>
    </row>
    <row r="46" spans="1:19" ht="8.1" customHeight="1" x14ac:dyDescent="0.2">
      <c r="B46" s="73"/>
      <c r="C46" s="73"/>
      <c r="D46" s="73"/>
      <c r="E46" s="73"/>
      <c r="F46" s="73"/>
      <c r="G46" s="73"/>
      <c r="H46" s="73"/>
      <c r="I46" s="73"/>
      <c r="J46" s="73"/>
    </row>
    <row r="47" spans="1:19" ht="15" x14ac:dyDescent="0.25">
      <c r="A47" s="9" t="s">
        <v>12</v>
      </c>
      <c r="B47" s="630"/>
      <c r="C47" s="631"/>
      <c r="D47" s="631"/>
      <c r="E47" s="631"/>
      <c r="F47" s="631"/>
      <c r="G47" s="631"/>
      <c r="H47" s="631"/>
      <c r="I47" s="631"/>
      <c r="J47" s="632"/>
    </row>
    <row r="49" spans="1:10" s="1" customFormat="1" x14ac:dyDescent="0.2">
      <c r="A49" s="35"/>
      <c r="B49" s="4"/>
      <c r="C49" s="4"/>
      <c r="D49" s="4"/>
      <c r="E49" s="4"/>
      <c r="F49" s="4"/>
      <c r="G49" s="4"/>
      <c r="H49" s="4"/>
      <c r="I49" s="4"/>
      <c r="J49" s="4"/>
    </row>
    <row r="50" spans="1:10" s="1" customFormat="1" ht="18" x14ac:dyDescent="0.2">
      <c r="A50" s="4"/>
      <c r="B50" s="624" t="s">
        <v>272</v>
      </c>
      <c r="C50" s="624"/>
      <c r="D50" s="624"/>
      <c r="E50" s="624"/>
      <c r="F50" s="624"/>
      <c r="G50" s="624"/>
      <c r="H50" s="624"/>
      <c r="I50" s="624"/>
      <c r="J50" s="225"/>
    </row>
    <row r="51" spans="1:10" s="1" customFormat="1" ht="18" x14ac:dyDescent="0.2">
      <c r="A51" s="4"/>
      <c r="B51" s="625" t="s">
        <v>239</v>
      </c>
      <c r="C51" s="625"/>
      <c r="D51" s="625"/>
      <c r="E51" s="624"/>
      <c r="F51" s="624"/>
      <c r="G51" s="624"/>
      <c r="H51" s="624"/>
      <c r="I51" s="624"/>
      <c r="J51" s="225"/>
    </row>
    <row r="52" spans="1:10" s="1" customFormat="1" ht="15.75" x14ac:dyDescent="0.25">
      <c r="A52" s="4"/>
      <c r="B52" s="645" t="s">
        <v>341</v>
      </c>
      <c r="C52" s="628"/>
      <c r="D52" s="628"/>
      <c r="E52" s="628"/>
      <c r="F52" s="628"/>
      <c r="G52" s="628"/>
      <c r="H52" s="628"/>
      <c r="I52" s="628"/>
      <c r="J52" s="226"/>
    </row>
    <row r="53" spans="1:10" s="1" customFormat="1" ht="18" x14ac:dyDescent="0.25">
      <c r="A53" s="4"/>
      <c r="B53" s="626"/>
      <c r="C53" s="626"/>
      <c r="D53" s="626"/>
      <c r="E53" s="626"/>
      <c r="F53" s="626"/>
      <c r="G53" s="626"/>
      <c r="H53" s="626"/>
      <c r="I53" s="626"/>
      <c r="J53" s="226"/>
    </row>
    <row r="54" spans="1:10" s="1" customFormat="1" ht="18" x14ac:dyDescent="0.25">
      <c r="A54" s="4"/>
      <c r="B54" s="627"/>
      <c r="C54" s="627"/>
      <c r="D54" s="627"/>
      <c r="E54" s="626"/>
      <c r="F54" s="626"/>
      <c r="G54" s="626"/>
      <c r="H54" s="626"/>
      <c r="I54" s="626"/>
      <c r="J54" s="226"/>
    </row>
    <row r="55" spans="1:10" s="1" customFormat="1" ht="15" customHeight="1" x14ac:dyDescent="0.2">
      <c r="A55" s="4"/>
      <c r="B55" s="628"/>
      <c r="C55" s="628"/>
      <c r="D55" s="628"/>
      <c r="E55" s="628"/>
      <c r="F55" s="628"/>
      <c r="G55" s="628"/>
      <c r="H55" s="628"/>
      <c r="I55" s="628"/>
      <c r="J55" s="227"/>
    </row>
    <row r="56" spans="1:10" s="1" customFormat="1" ht="15" x14ac:dyDescent="0.2">
      <c r="A56" s="4"/>
      <c r="B56" s="644"/>
      <c r="C56" s="644"/>
      <c r="D56" s="644"/>
      <c r="E56" s="644"/>
      <c r="F56" s="644"/>
      <c r="G56" s="644"/>
      <c r="H56" s="644"/>
      <c r="I56" s="644"/>
      <c r="J56" s="226"/>
    </row>
    <row r="57" spans="1:10" s="1" customFormat="1" x14ac:dyDescent="0.2">
      <c r="A57" s="7"/>
      <c r="B57" s="542"/>
      <c r="C57" s="542"/>
      <c r="D57" s="542"/>
      <c r="E57" s="542"/>
      <c r="F57" s="542"/>
      <c r="G57" s="542"/>
      <c r="H57" s="542"/>
      <c r="I57" s="542"/>
      <c r="J57" s="7"/>
    </row>
    <row r="58" spans="1:10" s="1" customFormat="1" ht="23.25" x14ac:dyDescent="0.35">
      <c r="A58" s="4"/>
      <c r="B58" s="623" t="s">
        <v>273</v>
      </c>
      <c r="C58" s="623"/>
      <c r="D58" s="623"/>
      <c r="E58" s="623"/>
      <c r="F58" s="228"/>
      <c r="G58" s="622"/>
      <c r="H58" s="622"/>
      <c r="I58" s="622"/>
      <c r="J58" s="229"/>
    </row>
    <row r="59" spans="1:10" s="1" customFormat="1" x14ac:dyDescent="0.2">
      <c r="A59" s="4"/>
      <c r="B59" s="4"/>
      <c r="C59" s="4"/>
      <c r="D59" s="4"/>
      <c r="E59" s="4"/>
      <c r="F59" s="4"/>
      <c r="G59" s="4"/>
      <c r="H59" s="4"/>
      <c r="I59" s="4"/>
      <c r="J59" s="4"/>
    </row>
    <row r="60" spans="1:10" s="1" customFormat="1" ht="14.25" customHeight="1" x14ac:dyDescent="0.2">
      <c r="A60" s="646" t="s">
        <v>34</v>
      </c>
      <c r="B60" s="646"/>
      <c r="C60" s="646"/>
      <c r="D60" s="646"/>
      <c r="E60" s="646"/>
      <c r="F60" s="646"/>
      <c r="G60" s="646"/>
      <c r="H60" s="646"/>
      <c r="I60" s="646"/>
      <c r="J60" s="646"/>
    </row>
    <row r="61" spans="1:10" s="1" customFormat="1" ht="14.25" customHeight="1" x14ac:dyDescent="0.2">
      <c r="A61" s="646"/>
      <c r="B61" s="646"/>
      <c r="C61" s="646"/>
      <c r="D61" s="646"/>
      <c r="E61" s="646"/>
      <c r="F61" s="646"/>
      <c r="G61" s="646"/>
      <c r="H61" s="646"/>
      <c r="I61" s="646"/>
      <c r="J61" s="646"/>
    </row>
    <row r="62" spans="1:10" s="1" customFormat="1" x14ac:dyDescent="0.2">
      <c r="A62" s="646"/>
      <c r="B62" s="646"/>
      <c r="C62" s="646"/>
      <c r="D62" s="646"/>
      <c r="E62" s="646"/>
      <c r="F62" s="646"/>
      <c r="G62" s="646"/>
      <c r="H62" s="646"/>
      <c r="I62" s="646"/>
      <c r="J62" s="646"/>
    </row>
    <row r="63" spans="1:10" s="1" customFormat="1" x14ac:dyDescent="0.2">
      <c r="A63" s="4"/>
      <c r="B63" s="4"/>
      <c r="C63" s="4"/>
      <c r="D63" s="4"/>
      <c r="E63" s="4"/>
      <c r="F63" s="4"/>
      <c r="G63" s="4"/>
      <c r="H63" s="4"/>
      <c r="I63" s="4"/>
      <c r="J63" s="4"/>
    </row>
    <row r="64" spans="1:10" s="1" customFormat="1" ht="14.25" customHeight="1" x14ac:dyDescent="0.2">
      <c r="A64" s="5"/>
      <c r="J64" s="230"/>
    </row>
    <row r="65" spans="1:10" s="1" customFormat="1" ht="14.25" customHeight="1" x14ac:dyDescent="0.2">
      <c r="A65" s="230"/>
      <c r="J65" s="230"/>
    </row>
    <row r="66" spans="1:10" s="1" customFormat="1" ht="15" customHeight="1" x14ac:dyDescent="0.2">
      <c r="A66" s="230"/>
      <c r="J66" s="230"/>
    </row>
    <row r="67" spans="1:10" s="1" customFormat="1" ht="23.25" customHeight="1" x14ac:dyDescent="0.2">
      <c r="A67" s="230"/>
      <c r="J67" s="230"/>
    </row>
    <row r="68" spans="1:10" s="1" customFormat="1" x14ac:dyDescent="0.2">
      <c r="A68" s="5"/>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2023</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54</v>
      </c>
      <c r="C77" s="538"/>
      <c r="D77" s="538"/>
    </row>
    <row r="78" spans="1:10" ht="15" x14ac:dyDescent="0.25">
      <c r="A78" s="316" t="s">
        <v>18</v>
      </c>
      <c r="B78" s="539" t="s">
        <v>330</v>
      </c>
      <c r="C78" s="538"/>
      <c r="D78" s="538"/>
    </row>
  </sheetData>
  <sheetProtection selectLockedCells="1"/>
  <mergeCells count="35">
    <mergeCell ref="A60:J62"/>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K3:P7"/>
    <mergeCell ref="B47:J47"/>
    <mergeCell ref="H38:J38"/>
    <mergeCell ref="H45:J45"/>
    <mergeCell ref="B29:J29"/>
    <mergeCell ref="F8:J8"/>
    <mergeCell ref="F10:J10"/>
    <mergeCell ref="F12:J12"/>
    <mergeCell ref="F14:J14"/>
    <mergeCell ref="A3:J3"/>
    <mergeCell ref="B45:E45"/>
    <mergeCell ref="G58:I58"/>
    <mergeCell ref="B58:E58"/>
    <mergeCell ref="B50:I50"/>
    <mergeCell ref="B51:I51"/>
    <mergeCell ref="B53:I53"/>
    <mergeCell ref="B54:I54"/>
    <mergeCell ref="B55:I55"/>
    <mergeCell ref="B56:I56"/>
    <mergeCell ref="B52:I52"/>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A00DD78A-7EB8-4D7F-BF64-2CD43A1494A9}"/>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74" zoomScale="110" zoomScaleNormal="110" workbookViewId="0">
      <selection activeCell="B10" sqref="B10:J10"/>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57" t="s">
        <v>0</v>
      </c>
      <c r="B1" s="657"/>
      <c r="C1" s="657"/>
      <c r="D1" s="657"/>
      <c r="E1" s="657"/>
      <c r="F1" s="657"/>
      <c r="G1" s="657"/>
      <c r="H1" s="657"/>
      <c r="I1" s="657"/>
      <c r="J1" s="657"/>
      <c r="K1" s="657"/>
      <c r="L1" s="657"/>
      <c r="M1" s="657"/>
      <c r="N1" s="657"/>
      <c r="O1" s="657"/>
      <c r="P1" s="657"/>
      <c r="Q1" s="657"/>
    </row>
    <row r="3" spans="1:18" ht="33.75" customHeight="1" x14ac:dyDescent="0.2">
      <c r="A3" s="642" t="s">
        <v>46</v>
      </c>
      <c r="B3" s="642"/>
      <c r="C3" s="642"/>
      <c r="D3" s="642"/>
      <c r="E3" s="642"/>
      <c r="F3" s="642"/>
      <c r="G3" s="642"/>
      <c r="H3" s="642"/>
      <c r="I3" s="642"/>
      <c r="J3" s="642"/>
      <c r="K3" s="642"/>
      <c r="L3" s="642"/>
      <c r="M3" s="642"/>
      <c r="N3" s="642"/>
      <c r="O3" s="642"/>
      <c r="P3" s="642"/>
      <c r="Q3" s="642"/>
    </row>
    <row r="4" spans="1:18" s="109" customFormat="1" ht="6" customHeight="1" x14ac:dyDescent="0.2">
      <c r="A4" s="642"/>
      <c r="B4" s="642"/>
      <c r="C4" s="642"/>
      <c r="D4" s="642"/>
      <c r="E4" s="642"/>
      <c r="F4" s="642"/>
      <c r="G4" s="642"/>
      <c r="H4" s="642"/>
      <c r="I4" s="642"/>
      <c r="J4" s="642"/>
      <c r="K4" s="642"/>
      <c r="L4" s="642"/>
      <c r="M4" s="642"/>
      <c r="N4" s="642"/>
      <c r="O4" s="642"/>
      <c r="P4" s="642"/>
      <c r="Q4" s="642"/>
    </row>
    <row r="5" spans="1:18" ht="26.25" customHeight="1" x14ac:dyDescent="0.2">
      <c r="A5" s="658" t="s">
        <v>240</v>
      </c>
      <c r="B5" s="658"/>
      <c r="C5" s="658"/>
      <c r="D5" s="658"/>
      <c r="E5" s="658"/>
      <c r="F5" s="658"/>
      <c r="G5" s="658"/>
      <c r="H5" s="658"/>
      <c r="I5" s="658"/>
      <c r="J5" s="658"/>
      <c r="K5" s="658"/>
      <c r="L5" s="658"/>
      <c r="M5" s="658"/>
      <c r="N5" s="658"/>
      <c r="O5" s="658"/>
      <c r="P5" s="658"/>
      <c r="Q5" s="658"/>
    </row>
    <row r="6" spans="1:18" ht="6.75" customHeight="1" x14ac:dyDescent="0.2"/>
    <row r="7" spans="1:18" ht="32.25" customHeight="1" x14ac:dyDescent="0.2">
      <c r="A7" s="659" t="s">
        <v>342</v>
      </c>
      <c r="B7" s="659"/>
      <c r="C7" s="659"/>
      <c r="D7" s="659"/>
      <c r="E7" s="659"/>
      <c r="F7" s="659"/>
      <c r="G7" s="659"/>
      <c r="H7" s="659"/>
      <c r="I7" s="659"/>
      <c r="J7" s="659"/>
      <c r="K7" s="659"/>
      <c r="L7" s="659"/>
      <c r="M7" s="659"/>
      <c r="N7" s="659"/>
      <c r="O7" s="659"/>
      <c r="P7" s="659"/>
      <c r="Q7" s="659"/>
    </row>
    <row r="8" spans="1:18" s="37" customFormat="1" ht="16.5" customHeight="1" x14ac:dyDescent="0.2"/>
    <row r="9" spans="1:18" s="37" customFormat="1" ht="24.75" customHeight="1" thickBot="1" x14ac:dyDescent="0.25">
      <c r="A9" s="669" t="s">
        <v>268</v>
      </c>
      <c r="B9" s="669"/>
      <c r="C9" s="669"/>
      <c r="D9" s="669"/>
      <c r="E9" s="669"/>
      <c r="F9" s="669"/>
      <c r="G9" s="669"/>
      <c r="H9" s="669"/>
      <c r="I9" s="669"/>
      <c r="J9" s="669"/>
      <c r="K9" s="116"/>
    </row>
    <row r="10" spans="1:18" ht="54.75" customHeight="1" thickTop="1" x14ac:dyDescent="0.2">
      <c r="A10" s="37"/>
      <c r="B10" s="714" t="s">
        <v>299</v>
      </c>
      <c r="C10" s="714"/>
      <c r="D10" s="714"/>
      <c r="E10" s="714"/>
      <c r="F10" s="714"/>
      <c r="G10" s="714"/>
      <c r="H10" s="714"/>
      <c r="I10" s="714"/>
      <c r="J10" s="715"/>
      <c r="K10" s="667" t="s">
        <v>319</v>
      </c>
      <c r="L10" s="668"/>
      <c r="N10" s="709" t="s">
        <v>318</v>
      </c>
      <c r="P10" s="662" t="s">
        <v>301</v>
      </c>
      <c r="Q10" s="664" t="s">
        <v>302</v>
      </c>
    </row>
    <row r="11" spans="1:18" s="31" customFormat="1" ht="17.25" customHeight="1" x14ac:dyDescent="0.25">
      <c r="A11" s="117"/>
      <c r="B11" s="670" t="s">
        <v>241</v>
      </c>
      <c r="C11" s="670" t="s">
        <v>47</v>
      </c>
      <c r="D11" s="670" t="s">
        <v>48</v>
      </c>
      <c r="E11" s="670" t="s">
        <v>49</v>
      </c>
      <c r="F11" s="708" t="s">
        <v>300</v>
      </c>
      <c r="G11" s="708" t="s">
        <v>254</v>
      </c>
      <c r="H11" s="708" t="s">
        <v>255</v>
      </c>
      <c r="I11" s="720" t="s">
        <v>331</v>
      </c>
      <c r="K11" s="665" t="s">
        <v>320</v>
      </c>
      <c r="L11" s="666" t="s">
        <v>321</v>
      </c>
      <c r="N11" s="712"/>
      <c r="O11" s="449"/>
      <c r="P11" s="663"/>
      <c r="Q11" s="663"/>
    </row>
    <row r="12" spans="1:18" s="31" customFormat="1" ht="17.25" customHeight="1" x14ac:dyDescent="0.25">
      <c r="A12" s="117"/>
      <c r="B12" s="670"/>
      <c r="C12" s="670"/>
      <c r="D12" s="670"/>
      <c r="E12" s="670"/>
      <c r="F12" s="708"/>
      <c r="G12" s="708"/>
      <c r="H12" s="708"/>
      <c r="I12" s="720"/>
      <c r="K12" s="665"/>
      <c r="L12" s="666"/>
      <c r="N12" s="712"/>
      <c r="O12" s="449"/>
      <c r="P12" s="663"/>
      <c r="Q12" s="663"/>
    </row>
    <row r="13" spans="1:18" s="31" customFormat="1" ht="9.75" customHeight="1" thickBot="1" x14ac:dyDescent="0.3">
      <c r="A13" s="117"/>
      <c r="B13" s="670"/>
      <c r="C13" s="670"/>
      <c r="D13" s="670"/>
      <c r="E13" s="670"/>
      <c r="F13" s="708"/>
      <c r="G13" s="708"/>
      <c r="H13" s="708"/>
      <c r="I13" s="720"/>
      <c r="K13" s="665"/>
      <c r="L13" s="666"/>
      <c r="N13" s="713"/>
      <c r="O13" s="449"/>
      <c r="P13" s="663"/>
      <c r="Q13" s="663"/>
    </row>
    <row r="14" spans="1:18" s="31" customFormat="1" ht="17.25" customHeight="1" thickTop="1" thickBot="1" x14ac:dyDescent="0.25">
      <c r="A14" s="671" t="s">
        <v>52</v>
      </c>
      <c r="B14" s="672" t="s">
        <v>42</v>
      </c>
      <c r="C14" s="673"/>
      <c r="D14" s="673"/>
      <c r="E14" s="673"/>
      <c r="F14" s="673"/>
      <c r="G14" s="673"/>
      <c r="H14" s="673"/>
      <c r="I14" s="674"/>
      <c r="K14" s="433">
        <f>SUM(K15:K17)</f>
        <v>0</v>
      </c>
      <c r="L14" s="434">
        <f>SUM(L15:L17)</f>
        <v>0</v>
      </c>
      <c r="N14" s="454">
        <f>SUM(N15:N17)/100</f>
        <v>0</v>
      </c>
      <c r="O14" s="430"/>
      <c r="P14" s="660" t="s">
        <v>303</v>
      </c>
      <c r="Q14" s="661"/>
      <c r="R14" s="702" t="str">
        <f>IF(N14&gt;2,"attention proratisation à faire onglet 4","ETP ok")</f>
        <v>ETP ok</v>
      </c>
    </row>
    <row r="15" spans="1:18" s="31" customFormat="1" ht="17.25" customHeight="1" thickTop="1" x14ac:dyDescent="0.25">
      <c r="A15" s="671"/>
      <c r="B15" s="115"/>
      <c r="C15" s="111"/>
      <c r="D15" s="111"/>
      <c r="E15" s="111"/>
      <c r="F15" s="361"/>
      <c r="G15" s="112"/>
      <c r="H15" s="112"/>
      <c r="I15" s="361"/>
      <c r="K15" s="473">
        <f>(I15*G15)/100</f>
        <v>0</v>
      </c>
      <c r="L15" s="474">
        <f>(I15*H15)/100</f>
        <v>0</v>
      </c>
      <c r="N15" s="451">
        <f>F15*I15</f>
        <v>0</v>
      </c>
      <c r="O15" s="450"/>
      <c r="P15" s="516"/>
      <c r="Q15" s="516"/>
      <c r="R15" s="703"/>
    </row>
    <row r="16" spans="1:18" s="31" customFormat="1" ht="17.25" customHeight="1" x14ac:dyDescent="0.25">
      <c r="A16" s="671"/>
      <c r="B16" s="115"/>
      <c r="C16" s="111"/>
      <c r="D16" s="111"/>
      <c r="E16" s="111"/>
      <c r="F16" s="361"/>
      <c r="G16" s="112"/>
      <c r="H16" s="112"/>
      <c r="I16" s="361"/>
      <c r="K16" s="473">
        <f>(I16*G16)/100</f>
        <v>0</v>
      </c>
      <c r="L16" s="474">
        <f t="shared" ref="L16:L17" si="0">(I16*H16)/100</f>
        <v>0</v>
      </c>
      <c r="N16" s="451">
        <f t="shared" ref="N16:N17" si="1">F16*I16</f>
        <v>0</v>
      </c>
      <c r="O16" s="450"/>
      <c r="P16" s="517"/>
      <c r="Q16" s="517"/>
      <c r="R16" s="703"/>
    </row>
    <row r="17" spans="1:18" s="31" customFormat="1" ht="17.25" customHeight="1" thickBot="1" x14ac:dyDescent="0.3">
      <c r="A17" s="671"/>
      <c r="B17" s="115"/>
      <c r="C17" s="111"/>
      <c r="D17" s="111"/>
      <c r="E17" s="111"/>
      <c r="F17" s="361"/>
      <c r="G17" s="112"/>
      <c r="H17" s="112"/>
      <c r="I17" s="361"/>
      <c r="K17" s="473">
        <f>(I17*G17)/100</f>
        <v>0</v>
      </c>
      <c r="L17" s="474">
        <f t="shared" si="0"/>
        <v>0</v>
      </c>
      <c r="N17" s="451">
        <f t="shared" si="1"/>
        <v>0</v>
      </c>
      <c r="O17" s="450"/>
      <c r="P17" s="517"/>
      <c r="Q17" s="517"/>
      <c r="R17" s="704"/>
    </row>
    <row r="18" spans="1:18" s="32" customFormat="1" ht="17.25" customHeight="1" thickTop="1" thickBot="1" x14ac:dyDescent="0.25">
      <c r="A18" s="671"/>
      <c r="B18" s="672" t="s">
        <v>43</v>
      </c>
      <c r="C18" s="673"/>
      <c r="D18" s="673"/>
      <c r="E18" s="673"/>
      <c r="F18" s="673"/>
      <c r="G18" s="673"/>
      <c r="H18" s="673"/>
      <c r="I18" s="674"/>
      <c r="K18" s="435">
        <f>SUM(K19:K23)</f>
        <v>0</v>
      </c>
      <c r="L18" s="436">
        <f>SUM(L19:L23)</f>
        <v>0</v>
      </c>
      <c r="N18" s="455">
        <f>SUM(N19:N23)/100</f>
        <v>0</v>
      </c>
      <c r="O18" s="431"/>
      <c r="P18" s="119"/>
      <c r="Q18" s="119"/>
      <c r="R18" s="705" t="str">
        <f>IF(N18&gt;3,"attention proratisation à faire onglet 4","ETP ok")</f>
        <v>ETP ok</v>
      </c>
    </row>
    <row r="19" spans="1:18" s="32" customFormat="1" ht="17.25" customHeight="1" thickTop="1" x14ac:dyDescent="0.2">
      <c r="A19" s="671"/>
      <c r="B19" s="115"/>
      <c r="C19" s="111"/>
      <c r="D19" s="111"/>
      <c r="E19" s="111"/>
      <c r="F19" s="362"/>
      <c r="G19" s="112"/>
      <c r="H19" s="112"/>
      <c r="I19" s="361"/>
      <c r="K19" s="473">
        <f>(I19*G19)/100</f>
        <v>0</v>
      </c>
      <c r="L19" s="474">
        <f>(I19*H19)/100</f>
        <v>0</v>
      </c>
      <c r="N19" s="451">
        <f>F19*I19</f>
        <v>0</v>
      </c>
      <c r="O19" s="450"/>
      <c r="P19" s="518"/>
      <c r="Q19" s="518"/>
      <c r="R19" s="706"/>
    </row>
    <row r="20" spans="1:18" s="32" customFormat="1" ht="17.25" customHeight="1" x14ac:dyDescent="0.2">
      <c r="A20" s="671"/>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06"/>
    </row>
    <row r="21" spans="1:18" s="32" customFormat="1" ht="17.25" customHeight="1" x14ac:dyDescent="0.2">
      <c r="A21" s="671"/>
      <c r="B21" s="115"/>
      <c r="C21" s="111"/>
      <c r="D21" s="111"/>
      <c r="E21" s="111"/>
      <c r="F21" s="361"/>
      <c r="G21" s="112"/>
      <c r="H21" s="112"/>
      <c r="I21" s="361"/>
      <c r="K21" s="473">
        <f t="shared" si="2"/>
        <v>0</v>
      </c>
      <c r="L21" s="474">
        <f t="shared" si="3"/>
        <v>0</v>
      </c>
      <c r="N21" s="451">
        <f t="shared" si="4"/>
        <v>0</v>
      </c>
      <c r="O21" s="450"/>
      <c r="P21" s="518"/>
      <c r="Q21" s="518"/>
      <c r="R21" s="706"/>
    </row>
    <row r="22" spans="1:18" s="32" customFormat="1" ht="17.25" customHeight="1" x14ac:dyDescent="0.2">
      <c r="A22" s="671"/>
      <c r="B22" s="360"/>
      <c r="C22" s="111"/>
      <c r="D22" s="111"/>
      <c r="E22" s="111"/>
      <c r="F22" s="362"/>
      <c r="G22" s="112"/>
      <c r="H22" s="112"/>
      <c r="I22" s="361"/>
      <c r="K22" s="473">
        <f t="shared" si="2"/>
        <v>0</v>
      </c>
      <c r="L22" s="474">
        <f t="shared" si="3"/>
        <v>0</v>
      </c>
      <c r="N22" s="451">
        <f t="shared" si="4"/>
        <v>0</v>
      </c>
      <c r="O22" s="450"/>
      <c r="P22" s="518"/>
      <c r="Q22" s="518"/>
      <c r="R22" s="706"/>
    </row>
    <row r="23" spans="1:18" s="32" customFormat="1" ht="17.25" customHeight="1" thickBot="1" x14ac:dyDescent="0.25">
      <c r="A23" s="671"/>
      <c r="B23" s="360"/>
      <c r="C23" s="111"/>
      <c r="D23" s="111"/>
      <c r="E23" s="111"/>
      <c r="F23" s="362"/>
      <c r="G23" s="112"/>
      <c r="H23" s="112"/>
      <c r="I23" s="361"/>
      <c r="K23" s="473">
        <f t="shared" si="2"/>
        <v>0</v>
      </c>
      <c r="L23" s="474">
        <f t="shared" si="3"/>
        <v>0</v>
      </c>
      <c r="N23" s="451">
        <f t="shared" si="4"/>
        <v>0</v>
      </c>
      <c r="O23" s="450"/>
      <c r="P23" s="518"/>
      <c r="Q23" s="518"/>
      <c r="R23" s="707"/>
    </row>
    <row r="24" spans="1:18" s="32" customFormat="1" ht="17.25" customHeight="1" thickTop="1" thickBot="1" x14ac:dyDescent="0.25">
      <c r="A24" s="671"/>
      <c r="B24" s="672" t="s">
        <v>44</v>
      </c>
      <c r="C24" s="673"/>
      <c r="D24" s="673"/>
      <c r="E24" s="673"/>
      <c r="F24" s="673"/>
      <c r="G24" s="673"/>
      <c r="H24" s="673"/>
      <c r="I24" s="674"/>
      <c r="K24" s="435">
        <f>SUM(K25:K26)</f>
        <v>0</v>
      </c>
      <c r="L24" s="436">
        <f>SUM(L25:L26)</f>
        <v>0</v>
      </c>
      <c r="N24" s="455">
        <f>SUM(N25:N27)/100</f>
        <v>0</v>
      </c>
      <c r="O24" s="431"/>
      <c r="P24" s="119"/>
      <c r="Q24" s="119"/>
      <c r="R24" s="705" t="str">
        <f>IF(N24&gt;0.5,"attention proratisation à faire onglet 4","ETP ok")</f>
        <v>ETP ok</v>
      </c>
    </row>
    <row r="25" spans="1:18" s="32" customFormat="1" ht="17.25" customHeight="1" thickTop="1" x14ac:dyDescent="0.2">
      <c r="A25" s="671"/>
      <c r="B25" s="360"/>
      <c r="C25" s="111"/>
      <c r="D25" s="111"/>
      <c r="E25" s="111"/>
      <c r="F25" s="362"/>
      <c r="G25" s="359"/>
      <c r="H25" s="359"/>
      <c r="I25" s="362"/>
      <c r="K25" s="473">
        <f>(I25*G25)/100</f>
        <v>0</v>
      </c>
      <c r="L25" s="474">
        <f>(I25*H25)/100</f>
        <v>0</v>
      </c>
      <c r="N25" s="451">
        <f>F25*I25</f>
        <v>0</v>
      </c>
      <c r="O25" s="450"/>
      <c r="P25" s="518"/>
      <c r="Q25" s="518"/>
      <c r="R25" s="706"/>
    </row>
    <row r="26" spans="1:18" s="32" customFormat="1" ht="17.25" customHeight="1" thickBot="1" x14ac:dyDescent="0.25">
      <c r="A26" s="671"/>
      <c r="B26" s="115"/>
      <c r="C26" s="111"/>
      <c r="D26" s="111"/>
      <c r="E26" s="111"/>
      <c r="F26" s="361"/>
      <c r="G26" s="423"/>
      <c r="H26" s="423"/>
      <c r="I26" s="424"/>
      <c r="K26" s="473">
        <f>(I26*G26)/100</f>
        <v>0</v>
      </c>
      <c r="L26" s="474">
        <f>(I26*H26)/100</f>
        <v>0</v>
      </c>
      <c r="N26" s="452">
        <f t="shared" ref="N26" si="5">F26*I26</f>
        <v>0</v>
      </c>
      <c r="O26" s="450"/>
      <c r="P26" s="518"/>
      <c r="Q26" s="518"/>
      <c r="R26" s="707"/>
    </row>
    <row r="27" spans="1:18" s="32" customFormat="1" ht="17.25" customHeight="1" thickTop="1" thickBot="1" x14ac:dyDescent="0.25">
      <c r="A27" s="671"/>
      <c r="B27" s="698" t="s">
        <v>45</v>
      </c>
      <c r="C27" s="699"/>
      <c r="D27" s="699"/>
      <c r="E27" s="699"/>
      <c r="F27" s="699"/>
      <c r="G27" s="699"/>
      <c r="H27" s="699"/>
      <c r="I27" s="700"/>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53</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698" t="s">
        <v>278</v>
      </c>
      <c r="C33" s="699"/>
      <c r="D33" s="699"/>
      <c r="E33" s="699"/>
      <c r="F33" s="699"/>
      <c r="G33" s="699"/>
      <c r="H33" s="699"/>
      <c r="I33" s="700"/>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151</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698" t="s">
        <v>278</v>
      </c>
      <c r="C44" s="699"/>
      <c r="D44" s="699"/>
      <c r="E44" s="699"/>
      <c r="F44" s="699"/>
      <c r="G44" s="699"/>
      <c r="H44" s="699"/>
      <c r="I44" s="700"/>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16"/>
      <c r="C46" s="716"/>
      <c r="D46" s="716"/>
      <c r="E46" s="716"/>
      <c r="F46" s="716"/>
      <c r="G46" s="716"/>
      <c r="H46" s="716"/>
      <c r="I46" s="716"/>
      <c r="J46" s="716"/>
      <c r="K46" s="716"/>
      <c r="L46" s="716"/>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695" t="s">
        <v>132</v>
      </c>
      <c r="B48" s="670" t="s">
        <v>241</v>
      </c>
      <c r="C48" s="670" t="s">
        <v>47</v>
      </c>
      <c r="D48" s="670" t="s">
        <v>48</v>
      </c>
      <c r="E48" s="670" t="s">
        <v>49</v>
      </c>
      <c r="F48" s="670" t="s">
        <v>300</v>
      </c>
      <c r="G48" s="670" t="s">
        <v>50</v>
      </c>
      <c r="H48" s="701" t="s">
        <v>51</v>
      </c>
      <c r="I48" s="686" t="s">
        <v>279</v>
      </c>
      <c r="K48" s="718" t="s">
        <v>276</v>
      </c>
      <c r="L48" s="719" t="s">
        <v>277</v>
      </c>
      <c r="N48" s="709" t="s">
        <v>281</v>
      </c>
      <c r="P48" s="662" t="s">
        <v>304</v>
      </c>
      <c r="Q48" s="664" t="s">
        <v>308</v>
      </c>
    </row>
    <row r="49" spans="1:17" ht="17.25" customHeight="1" x14ac:dyDescent="0.2">
      <c r="A49" s="696"/>
      <c r="B49" s="717"/>
      <c r="C49" s="694"/>
      <c r="D49" s="670"/>
      <c r="E49" s="670"/>
      <c r="F49" s="694"/>
      <c r="G49" s="670"/>
      <c r="H49" s="701"/>
      <c r="I49" s="687"/>
      <c r="K49" s="665"/>
      <c r="L49" s="666"/>
      <c r="N49" s="710"/>
      <c r="P49" s="663"/>
      <c r="Q49" s="663"/>
    </row>
    <row r="50" spans="1:17" ht="24" customHeight="1" thickBot="1" x14ac:dyDescent="0.25">
      <c r="A50" s="696"/>
      <c r="B50" s="717"/>
      <c r="C50" s="694"/>
      <c r="D50" s="670"/>
      <c r="E50" s="670"/>
      <c r="F50" s="694"/>
      <c r="G50" s="670"/>
      <c r="H50" s="701"/>
      <c r="I50" s="688"/>
      <c r="K50" s="665"/>
      <c r="L50" s="666"/>
      <c r="N50" s="711"/>
      <c r="P50" s="663"/>
      <c r="Q50" s="663"/>
    </row>
    <row r="51" spans="1:17" ht="17.25" customHeight="1" thickTop="1" thickBot="1" x14ac:dyDescent="0.25">
      <c r="A51" s="696"/>
      <c r="B51" s="428" t="s">
        <v>138</v>
      </c>
      <c r="C51" s="429"/>
      <c r="D51" s="429"/>
      <c r="E51" s="429"/>
      <c r="F51" s="429"/>
      <c r="G51" s="429"/>
      <c r="H51" s="429"/>
      <c r="I51" s="429"/>
      <c r="J51" s="461"/>
      <c r="K51" s="463"/>
      <c r="L51" s="464"/>
      <c r="N51" s="456">
        <f>SUM(N52:N56)/100</f>
        <v>0</v>
      </c>
      <c r="P51" s="692" t="s">
        <v>303</v>
      </c>
      <c r="Q51" s="693"/>
    </row>
    <row r="52" spans="1:17" ht="17.25" customHeight="1" thickTop="1" x14ac:dyDescent="0.2">
      <c r="A52" s="696"/>
      <c r="B52" s="115"/>
      <c r="C52" s="392" t="s">
        <v>242</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696"/>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696"/>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696"/>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696"/>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697"/>
      <c r="B57" s="698" t="s">
        <v>45</v>
      </c>
      <c r="C57" s="699"/>
      <c r="D57" s="699"/>
      <c r="E57" s="699"/>
      <c r="F57" s="699"/>
      <c r="G57" s="699"/>
      <c r="H57" s="699"/>
      <c r="I57" s="700"/>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689" t="s">
        <v>334</v>
      </c>
      <c r="C59" s="690"/>
      <c r="D59" s="690"/>
      <c r="E59" s="690"/>
      <c r="F59" s="690"/>
      <c r="G59" s="690"/>
      <c r="H59" s="690"/>
      <c r="I59" s="691"/>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685"/>
      <c r="K61" s="685"/>
      <c r="L61" s="685"/>
      <c r="M61" s="685"/>
      <c r="N61" s="685"/>
    </row>
    <row r="62" spans="1:17" ht="30" customHeight="1" x14ac:dyDescent="0.2"/>
    <row r="63" spans="1:17" ht="17.25" customHeight="1" x14ac:dyDescent="0.2">
      <c r="A63" s="684" t="s">
        <v>280</v>
      </c>
      <c r="B63" s="684"/>
      <c r="C63" s="684"/>
      <c r="D63" s="684"/>
      <c r="E63" s="684"/>
      <c r="F63" s="684"/>
      <c r="G63" s="684"/>
      <c r="H63" s="684"/>
      <c r="I63" s="684"/>
      <c r="J63" s="684"/>
      <c r="K63" s="684"/>
      <c r="L63" s="684"/>
      <c r="M63" s="684"/>
      <c r="N63" s="684"/>
      <c r="O63" s="684"/>
      <c r="P63" s="684"/>
    </row>
    <row r="64" spans="1:17" ht="17.25" customHeight="1" x14ac:dyDescent="0.2">
      <c r="A64" s="675"/>
      <c r="B64" s="676"/>
      <c r="C64" s="676"/>
      <c r="D64" s="676"/>
      <c r="E64" s="676"/>
      <c r="F64" s="676"/>
      <c r="G64" s="676"/>
      <c r="H64" s="676"/>
      <c r="I64" s="676"/>
      <c r="J64" s="676"/>
      <c r="K64" s="676"/>
      <c r="L64" s="676"/>
      <c r="M64" s="676"/>
      <c r="N64" s="676"/>
      <c r="O64" s="676"/>
      <c r="P64" s="677"/>
    </row>
    <row r="65" spans="1:16" ht="17.25" customHeight="1" x14ac:dyDescent="0.2">
      <c r="A65" s="678"/>
      <c r="B65" s="679"/>
      <c r="C65" s="679"/>
      <c r="D65" s="679"/>
      <c r="E65" s="679"/>
      <c r="F65" s="679"/>
      <c r="G65" s="679"/>
      <c r="H65" s="679"/>
      <c r="I65" s="679"/>
      <c r="J65" s="679"/>
      <c r="K65" s="679"/>
      <c r="L65" s="679"/>
      <c r="M65" s="679"/>
      <c r="N65" s="679"/>
      <c r="O65" s="679"/>
      <c r="P65" s="680"/>
    </row>
    <row r="66" spans="1:16" ht="17.25" customHeight="1" x14ac:dyDescent="0.2">
      <c r="A66" s="678"/>
      <c r="B66" s="679"/>
      <c r="C66" s="679"/>
      <c r="D66" s="679"/>
      <c r="E66" s="679"/>
      <c r="F66" s="679"/>
      <c r="G66" s="679"/>
      <c r="H66" s="679"/>
      <c r="I66" s="679"/>
      <c r="J66" s="679"/>
      <c r="K66" s="679"/>
      <c r="L66" s="679"/>
      <c r="M66" s="679"/>
      <c r="N66" s="679"/>
      <c r="O66" s="679"/>
      <c r="P66" s="680"/>
    </row>
    <row r="67" spans="1:16" ht="17.25" customHeight="1" x14ac:dyDescent="0.2">
      <c r="A67" s="678"/>
      <c r="B67" s="679"/>
      <c r="C67" s="679"/>
      <c r="D67" s="679"/>
      <c r="E67" s="679"/>
      <c r="F67" s="679"/>
      <c r="G67" s="679"/>
      <c r="H67" s="679"/>
      <c r="I67" s="679"/>
      <c r="J67" s="679"/>
      <c r="K67" s="679"/>
      <c r="L67" s="679"/>
      <c r="M67" s="679"/>
      <c r="N67" s="679"/>
      <c r="O67" s="679"/>
      <c r="P67" s="680"/>
    </row>
    <row r="68" spans="1:16" ht="17.25" customHeight="1" x14ac:dyDescent="0.2">
      <c r="A68" s="678"/>
      <c r="B68" s="679"/>
      <c r="C68" s="679"/>
      <c r="D68" s="679"/>
      <c r="E68" s="679"/>
      <c r="F68" s="679"/>
      <c r="G68" s="679"/>
      <c r="H68" s="679"/>
      <c r="I68" s="679"/>
      <c r="J68" s="679"/>
      <c r="K68" s="679"/>
      <c r="L68" s="679"/>
      <c r="M68" s="679"/>
      <c r="N68" s="679"/>
      <c r="O68" s="679"/>
      <c r="P68" s="680"/>
    </row>
    <row r="69" spans="1:16" ht="17.25" customHeight="1" x14ac:dyDescent="0.2">
      <c r="A69" s="678"/>
      <c r="B69" s="679"/>
      <c r="C69" s="679"/>
      <c r="D69" s="679"/>
      <c r="E69" s="679"/>
      <c r="F69" s="679"/>
      <c r="G69" s="679"/>
      <c r="H69" s="679"/>
      <c r="I69" s="679"/>
      <c r="J69" s="679"/>
      <c r="K69" s="679"/>
      <c r="L69" s="679"/>
      <c r="M69" s="679"/>
      <c r="N69" s="679"/>
      <c r="O69" s="679"/>
      <c r="P69" s="680"/>
    </row>
    <row r="70" spans="1:16" ht="17.25" customHeight="1" x14ac:dyDescent="0.2">
      <c r="A70" s="678"/>
      <c r="B70" s="679"/>
      <c r="C70" s="679"/>
      <c r="D70" s="679"/>
      <c r="E70" s="679"/>
      <c r="F70" s="679"/>
      <c r="G70" s="679"/>
      <c r="H70" s="679"/>
      <c r="I70" s="679"/>
      <c r="J70" s="679"/>
      <c r="K70" s="679"/>
      <c r="L70" s="679"/>
      <c r="M70" s="679"/>
      <c r="N70" s="679"/>
      <c r="O70" s="679"/>
      <c r="P70" s="680"/>
    </row>
    <row r="71" spans="1:16" ht="17.25" customHeight="1" x14ac:dyDescent="0.2">
      <c r="A71" s="678"/>
      <c r="B71" s="679"/>
      <c r="C71" s="679"/>
      <c r="D71" s="679"/>
      <c r="E71" s="679"/>
      <c r="F71" s="679"/>
      <c r="G71" s="679"/>
      <c r="H71" s="679"/>
      <c r="I71" s="679"/>
      <c r="J71" s="679"/>
      <c r="K71" s="679"/>
      <c r="L71" s="679"/>
      <c r="M71" s="679"/>
      <c r="N71" s="679"/>
      <c r="O71" s="679"/>
      <c r="P71" s="680"/>
    </row>
    <row r="72" spans="1:16" ht="17.25" customHeight="1" x14ac:dyDescent="0.2">
      <c r="A72" s="678"/>
      <c r="B72" s="679"/>
      <c r="C72" s="679"/>
      <c r="D72" s="679"/>
      <c r="E72" s="679"/>
      <c r="F72" s="679"/>
      <c r="G72" s="679"/>
      <c r="H72" s="679"/>
      <c r="I72" s="679"/>
      <c r="J72" s="679"/>
      <c r="K72" s="679"/>
      <c r="L72" s="679"/>
      <c r="M72" s="679"/>
      <c r="N72" s="679"/>
      <c r="O72" s="679"/>
      <c r="P72" s="680"/>
    </row>
    <row r="73" spans="1:16" ht="17.25" customHeight="1" x14ac:dyDescent="0.2">
      <c r="A73" s="678"/>
      <c r="B73" s="679"/>
      <c r="C73" s="679"/>
      <c r="D73" s="679"/>
      <c r="E73" s="679"/>
      <c r="F73" s="679"/>
      <c r="G73" s="679"/>
      <c r="H73" s="679"/>
      <c r="I73" s="679"/>
      <c r="J73" s="679"/>
      <c r="K73" s="679"/>
      <c r="L73" s="679"/>
      <c r="M73" s="679"/>
      <c r="N73" s="679"/>
      <c r="O73" s="679"/>
      <c r="P73" s="680"/>
    </row>
    <row r="74" spans="1:16" ht="17.25" customHeight="1" x14ac:dyDescent="0.2">
      <c r="A74" s="678"/>
      <c r="B74" s="679"/>
      <c r="C74" s="679"/>
      <c r="D74" s="679"/>
      <c r="E74" s="679"/>
      <c r="F74" s="679"/>
      <c r="G74" s="679"/>
      <c r="H74" s="679"/>
      <c r="I74" s="679"/>
      <c r="J74" s="679"/>
      <c r="K74" s="679"/>
      <c r="L74" s="679"/>
      <c r="M74" s="679"/>
      <c r="N74" s="679"/>
      <c r="O74" s="679"/>
      <c r="P74" s="680"/>
    </row>
    <row r="75" spans="1:16" ht="17.25" customHeight="1" x14ac:dyDescent="0.2">
      <c r="A75" s="678"/>
      <c r="B75" s="679"/>
      <c r="C75" s="679"/>
      <c r="D75" s="679"/>
      <c r="E75" s="679"/>
      <c r="F75" s="679"/>
      <c r="G75" s="679"/>
      <c r="H75" s="679"/>
      <c r="I75" s="679"/>
      <c r="J75" s="679"/>
      <c r="K75" s="679"/>
      <c r="L75" s="679"/>
      <c r="M75" s="679"/>
      <c r="N75" s="679"/>
      <c r="O75" s="679"/>
      <c r="P75" s="680"/>
    </row>
    <row r="76" spans="1:16" ht="17.25" customHeight="1" x14ac:dyDescent="0.2">
      <c r="A76" s="678"/>
      <c r="B76" s="679"/>
      <c r="C76" s="679"/>
      <c r="D76" s="679"/>
      <c r="E76" s="679"/>
      <c r="F76" s="679"/>
      <c r="G76" s="679"/>
      <c r="H76" s="679"/>
      <c r="I76" s="679"/>
      <c r="J76" s="679"/>
      <c r="K76" s="679"/>
      <c r="L76" s="679"/>
      <c r="M76" s="679"/>
      <c r="N76" s="679"/>
      <c r="O76" s="679"/>
      <c r="P76" s="680"/>
    </row>
    <row r="77" spans="1:16" ht="17.25" customHeight="1" x14ac:dyDescent="0.2">
      <c r="A77" s="678"/>
      <c r="B77" s="679"/>
      <c r="C77" s="679"/>
      <c r="D77" s="679"/>
      <c r="E77" s="679"/>
      <c r="F77" s="679"/>
      <c r="G77" s="679"/>
      <c r="H77" s="679"/>
      <c r="I77" s="679"/>
      <c r="J77" s="679"/>
      <c r="K77" s="679"/>
      <c r="L77" s="679"/>
      <c r="M77" s="679"/>
      <c r="N77" s="679"/>
      <c r="O77" s="679"/>
      <c r="P77" s="680"/>
    </row>
    <row r="78" spans="1:16" ht="17.25" customHeight="1" x14ac:dyDescent="0.2">
      <c r="A78" s="681"/>
      <c r="B78" s="682"/>
      <c r="C78" s="682"/>
      <c r="D78" s="682"/>
      <c r="E78" s="682"/>
      <c r="F78" s="682"/>
      <c r="G78" s="682"/>
      <c r="H78" s="682"/>
      <c r="I78" s="682"/>
      <c r="J78" s="682"/>
      <c r="K78" s="682"/>
      <c r="L78" s="682"/>
      <c r="M78" s="682"/>
      <c r="N78" s="682"/>
      <c r="O78" s="682"/>
      <c r="P78" s="683"/>
    </row>
  </sheetData>
  <sheetProtection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A3" sqref="A3:G3"/>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42" t="s">
        <v>0</v>
      </c>
      <c r="B1" s="743"/>
      <c r="C1" s="743"/>
      <c r="D1" s="743"/>
      <c r="E1" s="743"/>
      <c r="F1" s="743"/>
      <c r="G1" s="743"/>
    </row>
    <row r="3" spans="1:203" ht="23.25" x14ac:dyDescent="0.2">
      <c r="A3" s="746" t="s">
        <v>146</v>
      </c>
      <c r="B3" s="746"/>
      <c r="C3" s="746"/>
      <c r="D3" s="746"/>
      <c r="E3" s="746"/>
      <c r="F3" s="746"/>
      <c r="G3" s="746"/>
    </row>
    <row r="4" spans="1:203" s="39" customFormat="1" ht="39" customHeight="1" x14ac:dyDescent="0.35">
      <c r="D4" s="42"/>
      <c r="G4" s="40"/>
    </row>
    <row r="5" spans="1:203" ht="27.75" customHeight="1" x14ac:dyDescent="0.2">
      <c r="A5" s="747" t="s">
        <v>343</v>
      </c>
      <c r="B5" s="747"/>
      <c r="C5" s="747"/>
      <c r="D5" s="747"/>
      <c r="E5" s="747"/>
      <c r="F5" s="747"/>
      <c r="G5" s="747"/>
    </row>
    <row r="6" spans="1:203" ht="15.75" x14ac:dyDescent="0.2">
      <c r="B6" s="107"/>
      <c r="C6" s="107"/>
      <c r="D6" s="107"/>
      <c r="E6" s="107"/>
      <c r="F6" s="107"/>
      <c r="G6" s="107"/>
    </row>
    <row r="8" spans="1:203" ht="31.5" customHeight="1" x14ac:dyDescent="0.2">
      <c r="B8" s="363" t="s">
        <v>235</v>
      </c>
      <c r="C8" s="103"/>
      <c r="D8" s="104"/>
      <c r="E8" s="105"/>
      <c r="F8" s="106" t="s">
        <v>21</v>
      </c>
    </row>
    <row r="10" spans="1:203" ht="7.5" customHeight="1" thickBot="1" x14ac:dyDescent="0.25">
      <c r="F10" s="107"/>
      <c r="G10" s="107"/>
    </row>
    <row r="11" spans="1:203" ht="18.75" customHeight="1" x14ac:dyDescent="0.2">
      <c r="A11" s="734" t="s">
        <v>156</v>
      </c>
      <c r="B11" s="744" t="s">
        <v>155</v>
      </c>
      <c r="C11" s="731" t="s">
        <v>22</v>
      </c>
      <c r="D11" s="108"/>
      <c r="E11" s="734" t="s">
        <v>156</v>
      </c>
      <c r="F11" s="729" t="s">
        <v>155</v>
      </c>
      <c r="G11" s="737" t="s">
        <v>23</v>
      </c>
    </row>
    <row r="12" spans="1:203" ht="15" customHeight="1" thickBot="1" x14ac:dyDescent="0.25">
      <c r="A12" s="735"/>
      <c r="B12" s="745"/>
      <c r="C12" s="733"/>
      <c r="D12" s="108"/>
      <c r="E12" s="735"/>
      <c r="F12" s="736"/>
      <c r="G12" s="738"/>
    </row>
    <row r="13" spans="1:203" s="55" customFormat="1" ht="20.100000000000001" customHeight="1" thickBot="1" x14ac:dyDescent="0.3">
      <c r="A13" s="60">
        <v>60</v>
      </c>
      <c r="B13" s="79" t="s">
        <v>55</v>
      </c>
      <c r="C13" s="393"/>
      <c r="D13" s="153"/>
      <c r="E13" s="60">
        <v>70</v>
      </c>
      <c r="F13" s="60" t="s">
        <v>115</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58</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69</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79</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90</v>
      </c>
      <c r="C17" s="393"/>
      <c r="D17" s="153"/>
      <c r="E17" s="60">
        <v>74</v>
      </c>
      <c r="F17" s="60" t="s">
        <v>106</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91</v>
      </c>
      <c r="C18" s="394"/>
      <c r="D18" s="154"/>
      <c r="E18" s="60">
        <v>75</v>
      </c>
      <c r="F18" s="60" t="s">
        <v>105</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92</v>
      </c>
      <c r="C19" s="393"/>
      <c r="D19" s="154"/>
      <c r="E19" s="67">
        <v>76</v>
      </c>
      <c r="F19" s="67" t="s">
        <v>104</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93</v>
      </c>
      <c r="C20" s="394"/>
      <c r="D20" s="154"/>
      <c r="E20" s="60">
        <v>77</v>
      </c>
      <c r="F20" s="60" t="s">
        <v>103</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165</v>
      </c>
      <c r="C21" s="393"/>
      <c r="D21" s="153"/>
      <c r="E21" s="60">
        <v>78</v>
      </c>
      <c r="F21" s="60" t="s">
        <v>102</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96</v>
      </c>
      <c r="C22" s="394"/>
      <c r="D22" s="57"/>
      <c r="E22" s="67">
        <v>79</v>
      </c>
      <c r="F22" s="67" t="s">
        <v>101</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21" t="s">
        <v>97</v>
      </c>
      <c r="B23" s="722"/>
      <c r="C23" s="155">
        <f>C13+C14+C15+C16+C17+C18+C19+C20+C21+C22</f>
        <v>0</v>
      </c>
      <c r="D23" s="153"/>
      <c r="E23" s="721" t="s">
        <v>97</v>
      </c>
      <c r="F23" s="728"/>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98</v>
      </c>
      <c r="C24" s="394"/>
      <c r="D24" s="153"/>
      <c r="E24" s="67">
        <v>87</v>
      </c>
      <c r="F24" s="64" t="s">
        <v>99</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23" t="s">
        <v>22</v>
      </c>
      <c r="B25" s="724"/>
      <c r="C25" s="155">
        <f>C23+C24</f>
        <v>0</v>
      </c>
      <c r="D25" s="153"/>
      <c r="E25" s="723" t="s">
        <v>136</v>
      </c>
      <c r="F25" s="724"/>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328</v>
      </c>
      <c r="C26" s="531" t="str">
        <f>IF(C25-G25&gt;0,C25-G25,"")</f>
        <v/>
      </c>
      <c r="D26" s="59"/>
      <c r="F26" s="533" t="s">
        <v>329</v>
      </c>
      <c r="G26" s="532" t="str">
        <f>IF(G25-C25&gt;0,G25-C25,"")</f>
        <v/>
      </c>
    </row>
    <row r="27" spans="1:202" x14ac:dyDescent="0.2">
      <c r="D27" s="59"/>
    </row>
    <row r="28" spans="1:202" x14ac:dyDescent="0.2">
      <c r="D28" s="59"/>
    </row>
    <row r="29" spans="1:202" ht="18" x14ac:dyDescent="0.25">
      <c r="A29" s="62"/>
      <c r="B29" s="62"/>
      <c r="C29" s="62"/>
      <c r="D29" s="63"/>
      <c r="E29" s="739" t="s">
        <v>205</v>
      </c>
      <c r="F29" s="740"/>
      <c r="G29" s="741"/>
    </row>
    <row r="30" spans="1:202" ht="33" customHeight="1" x14ac:dyDescent="0.2">
      <c r="A30" s="62"/>
      <c r="B30" s="62"/>
      <c r="C30" s="62"/>
      <c r="D30" s="63"/>
      <c r="E30" s="725" t="s">
        <v>306</v>
      </c>
      <c r="F30" s="726"/>
      <c r="G30" s="727"/>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29" t="s">
        <v>156</v>
      </c>
      <c r="F33" s="729" t="s">
        <v>155</v>
      </c>
      <c r="G33" s="731" t="s">
        <v>23</v>
      </c>
    </row>
    <row r="34" spans="4:7" ht="15" customHeight="1" thickBot="1" x14ac:dyDescent="0.25">
      <c r="D34" s="59"/>
      <c r="E34" s="730"/>
      <c r="F34" s="730"/>
      <c r="G34" s="732"/>
    </row>
    <row r="35" spans="4:7" ht="20.100000000000001" customHeight="1" x14ac:dyDescent="0.2">
      <c r="D35" s="59"/>
      <c r="E35" s="400" t="s">
        <v>233</v>
      </c>
      <c r="F35" s="401" t="s">
        <v>120</v>
      </c>
      <c r="G35" s="405"/>
    </row>
    <row r="36" spans="4:7" ht="20.100000000000001" customHeight="1" x14ac:dyDescent="0.2">
      <c r="D36" s="59"/>
      <c r="E36" s="134" t="s">
        <v>234</v>
      </c>
      <c r="F36" s="146" t="s">
        <v>120</v>
      </c>
      <c r="G36" s="402"/>
    </row>
    <row r="37" spans="4:7" ht="20.100000000000001" customHeight="1" x14ac:dyDescent="0.2">
      <c r="D37" s="59"/>
      <c r="E37" s="134" t="s">
        <v>157</v>
      </c>
      <c r="F37" s="135" t="s">
        <v>164</v>
      </c>
      <c r="G37" s="402"/>
    </row>
    <row r="38" spans="4:7" ht="20.100000000000001" customHeight="1" x14ac:dyDescent="0.2">
      <c r="D38" s="59"/>
      <c r="E38" s="134" t="s">
        <v>158</v>
      </c>
      <c r="F38" s="135" t="s">
        <v>167</v>
      </c>
      <c r="G38" s="402"/>
    </row>
    <row r="39" spans="4:7" ht="20.100000000000001" customHeight="1" x14ac:dyDescent="0.2">
      <c r="D39" s="59"/>
      <c r="E39" s="134" t="s">
        <v>159</v>
      </c>
      <c r="F39" s="136" t="s">
        <v>166</v>
      </c>
      <c r="G39" s="402"/>
    </row>
    <row r="40" spans="4:7" ht="20.100000000000001" customHeight="1" x14ac:dyDescent="0.2">
      <c r="D40" s="59"/>
      <c r="E40" s="134" t="s">
        <v>160</v>
      </c>
      <c r="F40" s="136" t="s">
        <v>168</v>
      </c>
      <c r="G40" s="402"/>
    </row>
    <row r="41" spans="4:7" ht="20.100000000000001" customHeight="1" x14ac:dyDescent="0.2">
      <c r="D41" s="59"/>
      <c r="E41" s="134" t="s">
        <v>161</v>
      </c>
      <c r="F41" s="136" t="s">
        <v>163</v>
      </c>
      <c r="G41" s="402"/>
    </row>
    <row r="42" spans="4:7" ht="20.100000000000001" customHeight="1" x14ac:dyDescent="0.2">
      <c r="D42" s="59"/>
      <c r="E42" s="134" t="s">
        <v>162</v>
      </c>
      <c r="F42" s="136" t="s">
        <v>169</v>
      </c>
      <c r="G42" s="402"/>
    </row>
    <row r="43" spans="4:7" ht="20.100000000000001" customHeight="1" x14ac:dyDescent="0.2">
      <c r="D43" s="59"/>
      <c r="E43" s="134" t="s">
        <v>340</v>
      </c>
      <c r="F43" s="136" t="s">
        <v>339</v>
      </c>
      <c r="G43" s="402"/>
    </row>
    <row r="44" spans="4:7" ht="31.5" customHeight="1" x14ac:dyDescent="0.2">
      <c r="D44" s="59"/>
      <c r="E44" s="137">
        <v>70641</v>
      </c>
      <c r="F44" s="138" t="s">
        <v>119</v>
      </c>
      <c r="G44" s="402"/>
    </row>
    <row r="45" spans="4:7" ht="30.75" customHeight="1" x14ac:dyDescent="0.2">
      <c r="E45" s="137">
        <v>70642</v>
      </c>
      <c r="F45" s="138" t="s">
        <v>118</v>
      </c>
      <c r="G45" s="402"/>
    </row>
    <row r="46" spans="4:7" ht="20.100000000000001" customHeight="1" x14ac:dyDescent="0.2">
      <c r="E46" s="137">
        <v>707</v>
      </c>
      <c r="F46" s="136" t="s">
        <v>117</v>
      </c>
      <c r="G46" s="402"/>
    </row>
    <row r="47" spans="4:7" ht="20.100000000000001" customHeight="1" thickBot="1" x14ac:dyDescent="0.25">
      <c r="E47" s="159">
        <v>708</v>
      </c>
      <c r="F47" s="160" t="s">
        <v>116</v>
      </c>
      <c r="G47" s="403"/>
    </row>
    <row r="48" spans="4:7" ht="20.100000000000001" customHeight="1" thickBot="1" x14ac:dyDescent="0.25">
      <c r="E48" s="157">
        <v>70</v>
      </c>
      <c r="F48" s="157" t="s">
        <v>115</v>
      </c>
      <c r="G48" s="158"/>
    </row>
    <row r="49" spans="5:10" ht="20.100000000000001" customHeight="1" x14ac:dyDescent="0.2">
      <c r="E49" s="161">
        <v>741</v>
      </c>
      <c r="F49" s="162" t="s">
        <v>114</v>
      </c>
      <c r="G49" s="404"/>
      <c r="J49" s="78"/>
    </row>
    <row r="50" spans="5:10" ht="20.100000000000001" customHeight="1" x14ac:dyDescent="0.2">
      <c r="E50" s="139">
        <v>742</v>
      </c>
      <c r="F50" s="147" t="s">
        <v>113</v>
      </c>
      <c r="G50" s="402"/>
    </row>
    <row r="51" spans="5:10" ht="20.100000000000001" customHeight="1" x14ac:dyDescent="0.2">
      <c r="E51" s="139">
        <v>743</v>
      </c>
      <c r="F51" s="147" t="s">
        <v>112</v>
      </c>
      <c r="G51" s="402"/>
    </row>
    <row r="52" spans="5:10" ht="20.100000000000001" customHeight="1" x14ac:dyDescent="0.2">
      <c r="E52" s="139">
        <v>744</v>
      </c>
      <c r="F52" s="147" t="s">
        <v>111</v>
      </c>
      <c r="G52" s="402"/>
    </row>
    <row r="53" spans="5:10" ht="35.25" customHeight="1" x14ac:dyDescent="0.2">
      <c r="E53" s="139">
        <v>7451</v>
      </c>
      <c r="F53" s="147" t="s">
        <v>110</v>
      </c>
      <c r="G53" s="402"/>
    </row>
    <row r="54" spans="5:10" ht="20.100000000000001" customHeight="1" x14ac:dyDescent="0.2">
      <c r="E54" s="139">
        <v>7452</v>
      </c>
      <c r="F54" s="148" t="s">
        <v>109</v>
      </c>
      <c r="G54" s="402"/>
    </row>
    <row r="55" spans="5:10" ht="20.100000000000001" customHeight="1" x14ac:dyDescent="0.2">
      <c r="E55" s="139">
        <v>746</v>
      </c>
      <c r="F55" s="147" t="s">
        <v>108</v>
      </c>
      <c r="G55" s="402"/>
    </row>
    <row r="56" spans="5:10" ht="20.100000000000001" customHeight="1" x14ac:dyDescent="0.2">
      <c r="E56" s="139">
        <v>747</v>
      </c>
      <c r="F56" s="148" t="s">
        <v>107</v>
      </c>
      <c r="G56" s="402"/>
    </row>
    <row r="57" spans="5:10" ht="20.100000000000001" customHeight="1" x14ac:dyDescent="0.2">
      <c r="E57" s="139" t="s">
        <v>170</v>
      </c>
      <c r="F57" s="149" t="s">
        <v>172</v>
      </c>
      <c r="G57" s="402"/>
    </row>
    <row r="58" spans="5:10" ht="20.100000000000001" customHeight="1" thickBot="1" x14ac:dyDescent="0.25">
      <c r="E58" s="163" t="s">
        <v>171</v>
      </c>
      <c r="F58" s="164" t="s">
        <v>173</v>
      </c>
      <c r="G58" s="403"/>
    </row>
    <row r="59" spans="5:10" ht="20.100000000000001" customHeight="1" thickBot="1" x14ac:dyDescent="0.25">
      <c r="E59" s="157">
        <v>74</v>
      </c>
      <c r="F59" s="157" t="s">
        <v>106</v>
      </c>
      <c r="G59" s="158"/>
    </row>
  </sheetData>
  <sheetProtection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zoomScale="70" zoomScaleNormal="70" zoomScaleSheetLayoutView="100" workbookViewId="0">
      <selection activeCell="B10" sqref="B10:G10"/>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53" t="s">
        <v>0</v>
      </c>
      <c r="B1" s="754"/>
      <c r="C1" s="754"/>
      <c r="D1" s="754"/>
      <c r="E1" s="754"/>
      <c r="F1" s="754"/>
      <c r="G1" s="754"/>
    </row>
    <row r="3" spans="1:7" ht="23.25" x14ac:dyDescent="0.2">
      <c r="A3" s="746" t="s">
        <v>41</v>
      </c>
      <c r="B3" s="746"/>
      <c r="C3" s="746"/>
      <c r="D3" s="746"/>
      <c r="E3" s="746"/>
      <c r="F3" s="746"/>
      <c r="G3" s="746"/>
    </row>
    <row r="4" spans="1:7" ht="26.25" customHeight="1" x14ac:dyDescent="0.2"/>
    <row r="5" spans="1:7" ht="41.25" customHeight="1" x14ac:dyDescent="0.2">
      <c r="A5" s="758" t="s">
        <v>344</v>
      </c>
      <c r="B5" s="758"/>
      <c r="C5" s="758"/>
      <c r="D5" s="758"/>
      <c r="E5" s="758"/>
      <c r="F5" s="758"/>
      <c r="G5" s="758"/>
    </row>
    <row r="6" spans="1:7" ht="15.75" x14ac:dyDescent="0.2">
      <c r="E6" s="107"/>
      <c r="F6" s="107"/>
    </row>
    <row r="7" spans="1:7" ht="31.5" customHeight="1" x14ac:dyDescent="0.2">
      <c r="A7" s="755" t="s">
        <v>243</v>
      </c>
      <c r="B7" s="755"/>
      <c r="C7" s="755"/>
      <c r="D7" s="755"/>
      <c r="E7" s="755"/>
      <c r="F7" s="755"/>
      <c r="G7" s="755"/>
    </row>
    <row r="8" spans="1:7" ht="15.75" x14ac:dyDescent="0.2">
      <c r="E8" s="107"/>
      <c r="F8" s="107"/>
    </row>
    <row r="9" spans="1:7" ht="17.25" customHeight="1" thickBot="1" x14ac:dyDescent="0.25"/>
    <row r="10" spans="1:7" ht="32.25" customHeight="1" thickBot="1" x14ac:dyDescent="0.25">
      <c r="A10" s="93"/>
      <c r="B10" s="751" t="s">
        <v>52</v>
      </c>
      <c r="C10" s="751"/>
      <c r="D10" s="751"/>
      <c r="E10" s="751"/>
      <c r="F10" s="751"/>
      <c r="G10" s="752"/>
    </row>
    <row r="11" spans="1:7" x14ac:dyDescent="0.2">
      <c r="A11" s="731" t="s">
        <v>156</v>
      </c>
      <c r="B11" s="760" t="s">
        <v>20</v>
      </c>
      <c r="C11" s="756" t="s">
        <v>236</v>
      </c>
      <c r="D11" s="756" t="s">
        <v>150</v>
      </c>
      <c r="E11" s="756" t="s">
        <v>139</v>
      </c>
      <c r="F11" s="756" t="s">
        <v>140</v>
      </c>
      <c r="G11" s="748" t="s">
        <v>38</v>
      </c>
    </row>
    <row r="12" spans="1:7" x14ac:dyDescent="0.2">
      <c r="A12" s="759"/>
      <c r="B12" s="749"/>
      <c r="C12" s="757"/>
      <c r="D12" s="757"/>
      <c r="E12" s="757"/>
      <c r="F12" s="757"/>
      <c r="G12" s="749"/>
    </row>
    <row r="13" spans="1:7" ht="20.100000000000001" customHeight="1" x14ac:dyDescent="0.2">
      <c r="A13" s="169">
        <v>617</v>
      </c>
      <c r="B13" s="141" t="s">
        <v>56</v>
      </c>
      <c r="C13" s="288"/>
      <c r="D13" s="288"/>
      <c r="E13" s="288"/>
      <c r="F13" s="288"/>
      <c r="G13" s="308">
        <f>SUM(C13:F13)</f>
        <v>0</v>
      </c>
    </row>
    <row r="14" spans="1:7" ht="20.100000000000001" customHeight="1" x14ac:dyDescent="0.2">
      <c r="A14" s="170" t="s">
        <v>176</v>
      </c>
      <c r="B14" s="171" t="s">
        <v>57</v>
      </c>
      <c r="C14" s="289"/>
      <c r="D14" s="289"/>
      <c r="E14" s="289"/>
      <c r="F14" s="289"/>
      <c r="G14" s="308">
        <f t="shared" ref="G14:G15" si="0">SUM(C14:F14)</f>
        <v>0</v>
      </c>
    </row>
    <row r="15" spans="1:7" ht="20.100000000000001" customHeight="1" thickBot="1" x14ac:dyDescent="0.25">
      <c r="A15" s="170" t="s">
        <v>263</v>
      </c>
      <c r="B15" s="171" t="s">
        <v>68</v>
      </c>
      <c r="C15" s="295"/>
      <c r="D15" s="295"/>
      <c r="E15" s="295"/>
      <c r="F15" s="289"/>
      <c r="G15" s="308">
        <f t="shared" si="0"/>
        <v>0</v>
      </c>
    </row>
    <row r="16" spans="1:7" ht="20.100000000000001" customHeight="1" thickBot="1" x14ac:dyDescent="0.25">
      <c r="A16" s="185">
        <v>61</v>
      </c>
      <c r="B16" s="186" t="s">
        <v>58</v>
      </c>
      <c r="C16" s="306">
        <f t="shared" ref="C16:E16" si="1">SUM(C13:C15)</f>
        <v>0</v>
      </c>
      <c r="D16" s="306">
        <f t="shared" si="1"/>
        <v>0</v>
      </c>
      <c r="E16" s="306">
        <f t="shared" si="1"/>
        <v>0</v>
      </c>
      <c r="F16" s="306">
        <f>SUM(F13:F15)</f>
        <v>0</v>
      </c>
      <c r="G16" s="307">
        <f>SUM(C16:F16)</f>
        <v>0</v>
      </c>
    </row>
    <row r="17" spans="1:8" ht="27.75" customHeight="1" x14ac:dyDescent="0.2">
      <c r="A17" s="172">
        <v>621</v>
      </c>
      <c r="B17" s="173" t="s">
        <v>59</v>
      </c>
      <c r="C17" s="291"/>
      <c r="D17" s="291"/>
      <c r="E17" s="291"/>
      <c r="F17" s="294"/>
      <c r="G17" s="308">
        <f>SUM(C17:F17)</f>
        <v>0</v>
      </c>
    </row>
    <row r="18" spans="1:8" ht="27" customHeight="1" x14ac:dyDescent="0.2">
      <c r="A18" s="169">
        <v>622</v>
      </c>
      <c r="B18" s="141" t="s">
        <v>135</v>
      </c>
      <c r="C18" s="293"/>
      <c r="D18" s="293"/>
      <c r="E18" s="293"/>
      <c r="F18" s="294"/>
      <c r="G18" s="309">
        <f t="shared" ref="G18:G26" si="2">SUM(C18:F18)</f>
        <v>0</v>
      </c>
    </row>
    <row r="19" spans="1:8" ht="30" customHeight="1" x14ac:dyDescent="0.2">
      <c r="A19" s="169" t="s">
        <v>193</v>
      </c>
      <c r="B19" s="141" t="s">
        <v>261</v>
      </c>
      <c r="C19" s="293"/>
      <c r="D19" s="293"/>
      <c r="E19" s="288"/>
      <c r="F19" s="293"/>
      <c r="G19" s="309">
        <f>E19</f>
        <v>0</v>
      </c>
    </row>
    <row r="20" spans="1:8" ht="20.100000000000001" customHeight="1" x14ac:dyDescent="0.2">
      <c r="A20" s="169" t="s">
        <v>194</v>
      </c>
      <c r="B20" s="141" t="s">
        <v>61</v>
      </c>
      <c r="C20" s="293"/>
      <c r="D20" s="293"/>
      <c r="E20" s="288"/>
      <c r="F20" s="293"/>
      <c r="G20" s="309">
        <f>E20</f>
        <v>0</v>
      </c>
    </row>
    <row r="21" spans="1:8" ht="30" customHeight="1" x14ac:dyDescent="0.2">
      <c r="A21" s="169">
        <v>623</v>
      </c>
      <c r="B21" s="141" t="s">
        <v>62</v>
      </c>
      <c r="C21" s="293"/>
      <c r="D21" s="288"/>
      <c r="E21" s="293"/>
      <c r="F21" s="288"/>
      <c r="G21" s="309">
        <f>D21+F21</f>
        <v>0</v>
      </c>
    </row>
    <row r="22" spans="1:8" ht="20.100000000000001" customHeight="1" x14ac:dyDescent="0.2">
      <c r="A22" s="169">
        <v>625</v>
      </c>
      <c r="B22" s="141" t="s">
        <v>271</v>
      </c>
      <c r="C22" s="287"/>
      <c r="D22" s="287"/>
      <c r="E22" s="288"/>
      <c r="F22" s="287"/>
      <c r="G22" s="309">
        <f t="shared" si="2"/>
        <v>0</v>
      </c>
    </row>
    <row r="23" spans="1:8" ht="20.100000000000001" customHeight="1" x14ac:dyDescent="0.2">
      <c r="A23" s="169" t="s">
        <v>200</v>
      </c>
      <c r="B23" s="141" t="s">
        <v>64</v>
      </c>
      <c r="C23" s="293"/>
      <c r="D23" s="293"/>
      <c r="E23" s="293"/>
      <c r="F23" s="288"/>
      <c r="G23" s="309">
        <f t="shared" si="2"/>
        <v>0</v>
      </c>
    </row>
    <row r="24" spans="1:8" ht="20.100000000000001" customHeight="1" x14ac:dyDescent="0.2">
      <c r="A24" s="169" t="s">
        <v>178</v>
      </c>
      <c r="B24" s="141" t="s">
        <v>65</v>
      </c>
      <c r="C24" s="288"/>
      <c r="D24" s="288"/>
      <c r="E24" s="288"/>
      <c r="F24" s="288"/>
      <c r="G24" s="309">
        <f t="shared" si="2"/>
        <v>0</v>
      </c>
    </row>
    <row r="25" spans="1:8" ht="20.100000000000001" customHeight="1" x14ac:dyDescent="0.2">
      <c r="A25" s="169" t="s">
        <v>179</v>
      </c>
      <c r="B25" s="141" t="s">
        <v>66</v>
      </c>
      <c r="C25" s="288"/>
      <c r="D25" s="293"/>
      <c r="E25" s="293"/>
      <c r="F25" s="293"/>
      <c r="G25" s="309">
        <f t="shared" si="2"/>
        <v>0</v>
      </c>
    </row>
    <row r="26" spans="1:8" ht="20.100000000000001" customHeight="1" thickBot="1" x14ac:dyDescent="0.25">
      <c r="A26" s="169" t="s">
        <v>180</v>
      </c>
      <c r="B26" s="141" t="s">
        <v>67</v>
      </c>
      <c r="C26" s="288"/>
      <c r="D26" s="288"/>
      <c r="E26" s="288"/>
      <c r="F26" s="293"/>
      <c r="G26" s="309">
        <f t="shared" si="2"/>
        <v>0</v>
      </c>
      <c r="H26" s="90"/>
    </row>
    <row r="27" spans="1:8" ht="20.100000000000001" customHeight="1" thickBot="1" x14ac:dyDescent="0.25">
      <c r="A27" s="185">
        <v>62</v>
      </c>
      <c r="B27" s="186" t="s">
        <v>69</v>
      </c>
      <c r="C27" s="307">
        <f>SUM(C17:C26)</f>
        <v>0</v>
      </c>
      <c r="D27" s="306">
        <f>SUM(D17:D26)</f>
        <v>0</v>
      </c>
      <c r="E27" s="307">
        <f>SUM(E17:E26)</f>
        <v>0</v>
      </c>
      <c r="F27" s="306">
        <f>SUM(F17:F26)</f>
        <v>0</v>
      </c>
      <c r="G27" s="307">
        <f>SUM(C27:F27)</f>
        <v>0</v>
      </c>
    </row>
    <row r="28" spans="1:8" ht="28.5" customHeight="1" x14ac:dyDescent="0.2">
      <c r="A28" s="175" t="s">
        <v>142</v>
      </c>
      <c r="B28" s="176" t="s">
        <v>143</v>
      </c>
      <c r="C28" s="288"/>
      <c r="D28" s="288"/>
      <c r="E28" s="288"/>
      <c r="F28" s="293"/>
      <c r="G28" s="309">
        <f>C28+D28+E28</f>
        <v>0</v>
      </c>
    </row>
    <row r="29" spans="1:8" ht="27.75" customHeight="1" thickBot="1" x14ac:dyDescent="0.25">
      <c r="A29" s="177" t="s">
        <v>144</v>
      </c>
      <c r="B29" s="178" t="s">
        <v>145</v>
      </c>
      <c r="C29" s="289"/>
      <c r="D29" s="289"/>
      <c r="E29" s="289"/>
      <c r="F29" s="295"/>
      <c r="G29" s="310">
        <f>C29+D29+E29</f>
        <v>0</v>
      </c>
    </row>
    <row r="30" spans="1:8" ht="20.100000000000001" customHeight="1" thickBot="1" x14ac:dyDescent="0.25">
      <c r="A30" s="185">
        <v>63</v>
      </c>
      <c r="B30" s="186" t="s">
        <v>79</v>
      </c>
      <c r="C30" s="307">
        <f>SUM(C28:C29)</f>
        <v>0</v>
      </c>
      <c r="D30" s="306">
        <f>SUM(D28:D29)</f>
        <v>0</v>
      </c>
      <c r="E30" s="307">
        <f>SUM(E28:E29)</f>
        <v>0</v>
      </c>
      <c r="F30" s="290"/>
      <c r="G30" s="307">
        <f>SUM(C30:F30)</f>
        <v>0</v>
      </c>
    </row>
    <row r="31" spans="1:8" ht="20.100000000000001" customHeight="1" x14ac:dyDescent="0.2">
      <c r="A31" s="174" t="s">
        <v>183</v>
      </c>
      <c r="B31" s="173" t="s">
        <v>80</v>
      </c>
      <c r="C31" s="291"/>
      <c r="D31" s="291"/>
      <c r="E31" s="291"/>
      <c r="F31" s="292"/>
      <c r="G31" s="308">
        <f>SUM(C31:F31)</f>
        <v>0</v>
      </c>
    </row>
    <row r="32" spans="1:8" ht="20.100000000000001" customHeight="1" x14ac:dyDescent="0.2">
      <c r="A32" s="179" t="s">
        <v>184</v>
      </c>
      <c r="B32" s="180" t="s">
        <v>81</v>
      </c>
      <c r="C32" s="291"/>
      <c r="D32" s="291"/>
      <c r="E32" s="291"/>
      <c r="F32" s="293"/>
      <c r="G32" s="309">
        <f t="shared" ref="G32:G37" si="3">SUM(C32:F32)</f>
        <v>0</v>
      </c>
    </row>
    <row r="33" spans="1:256" ht="20.100000000000001" customHeight="1" x14ac:dyDescent="0.2">
      <c r="A33" s="179" t="s">
        <v>185</v>
      </c>
      <c r="B33" s="180" t="s">
        <v>82</v>
      </c>
      <c r="C33" s="291"/>
      <c r="D33" s="291"/>
      <c r="E33" s="291"/>
      <c r="F33" s="293"/>
      <c r="G33" s="309">
        <f t="shared" si="3"/>
        <v>0</v>
      </c>
    </row>
    <row r="34" spans="1:256" ht="20.100000000000001" customHeight="1" x14ac:dyDescent="0.2">
      <c r="A34" s="179" t="s">
        <v>196</v>
      </c>
      <c r="B34" s="180" t="s">
        <v>83</v>
      </c>
      <c r="C34" s="291"/>
      <c r="D34" s="291"/>
      <c r="E34" s="291"/>
      <c r="F34" s="293"/>
      <c r="G34" s="309">
        <f t="shared" si="3"/>
        <v>0</v>
      </c>
    </row>
    <row r="35" spans="1:256" ht="30.75" customHeight="1" x14ac:dyDescent="0.2">
      <c r="A35" s="179">
        <v>645</v>
      </c>
      <c r="B35" s="180" t="s">
        <v>84</v>
      </c>
      <c r="C35" s="291"/>
      <c r="D35" s="291"/>
      <c r="E35" s="291"/>
      <c r="F35" s="293"/>
      <c r="G35" s="309">
        <f t="shared" si="3"/>
        <v>0</v>
      </c>
    </row>
    <row r="36" spans="1:256" ht="20.100000000000001" customHeight="1" x14ac:dyDescent="0.2">
      <c r="A36" s="179">
        <v>647</v>
      </c>
      <c r="B36" s="180" t="s">
        <v>85</v>
      </c>
      <c r="C36" s="291"/>
      <c r="D36" s="291"/>
      <c r="E36" s="291"/>
      <c r="F36" s="293"/>
      <c r="G36" s="309">
        <f t="shared" si="3"/>
        <v>0</v>
      </c>
    </row>
    <row r="37" spans="1:256" ht="20.100000000000001" customHeight="1" thickBot="1" x14ac:dyDescent="0.25">
      <c r="A37" s="181">
        <v>648</v>
      </c>
      <c r="B37" s="182" t="s">
        <v>86</v>
      </c>
      <c r="C37" s="291"/>
      <c r="D37" s="291"/>
      <c r="E37" s="291"/>
      <c r="F37" s="295"/>
      <c r="G37" s="310">
        <f t="shared" si="3"/>
        <v>0</v>
      </c>
    </row>
    <row r="38" spans="1:256" ht="20.100000000000001" customHeight="1" thickBot="1" x14ac:dyDescent="0.25">
      <c r="A38" s="185">
        <v>64</v>
      </c>
      <c r="B38" s="186" t="s">
        <v>90</v>
      </c>
      <c r="C38" s="307">
        <f>SUM(C31:C37)</f>
        <v>0</v>
      </c>
      <c r="D38" s="306">
        <f>SUM(D31:D37)</f>
        <v>0</v>
      </c>
      <c r="E38" s="307">
        <f>SUM(E31:E37)</f>
        <v>0</v>
      </c>
      <c r="F38" s="290"/>
      <c r="G38" s="307">
        <f>SUM(C38:F38)</f>
        <v>0</v>
      </c>
    </row>
    <row r="39" spans="1:256" ht="33" customHeight="1" thickBot="1" x14ac:dyDescent="0.25">
      <c r="A39" s="183" t="s">
        <v>256</v>
      </c>
      <c r="B39" s="184" t="s">
        <v>94</v>
      </c>
      <c r="C39" s="311"/>
      <c r="D39" s="296"/>
      <c r="E39" s="296"/>
      <c r="F39" s="297"/>
      <c r="G39" s="312">
        <f>SUM(C39:F39)</f>
        <v>0</v>
      </c>
    </row>
    <row r="40" spans="1:256" ht="56.25" customHeight="1" thickBot="1" x14ac:dyDescent="0.25">
      <c r="A40" s="185">
        <v>68</v>
      </c>
      <c r="B40" s="186" t="s">
        <v>95</v>
      </c>
      <c r="C40" s="307">
        <f>SUM(C39)</f>
        <v>0</v>
      </c>
      <c r="D40" s="306">
        <f>SUM(D39)</f>
        <v>0</v>
      </c>
      <c r="E40" s="307">
        <f>SUM(E39)</f>
        <v>0</v>
      </c>
      <c r="F40" s="290"/>
      <c r="G40" s="307">
        <f>SUM(C40:F40)</f>
        <v>0</v>
      </c>
    </row>
    <row r="41" spans="1:256" s="50" customFormat="1" ht="20.100000000000001" customHeight="1" thickBot="1" x14ac:dyDescent="0.25">
      <c r="A41" s="750" t="s">
        <v>97</v>
      </c>
      <c r="B41" s="750"/>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322</v>
      </c>
      <c r="C42" s="520"/>
      <c r="D42" s="520"/>
      <c r="E42" s="520"/>
      <c r="F42" s="521"/>
      <c r="G42" s="522">
        <f>SUM(C42:E42)</f>
        <v>0</v>
      </c>
    </row>
    <row r="43" spans="1:256" s="44" customFormat="1" ht="20.100000000000001" customHeight="1" thickBot="1" x14ac:dyDescent="0.3">
      <c r="A43" s="185">
        <v>86</v>
      </c>
      <c r="B43" s="186" t="s">
        <v>98</v>
      </c>
      <c r="C43" s="307">
        <f t="shared" ref="C43:E43" si="4">C42</f>
        <v>0</v>
      </c>
      <c r="D43" s="307">
        <f t="shared" si="4"/>
        <v>0</v>
      </c>
      <c r="E43" s="307">
        <f t="shared" si="4"/>
        <v>0</v>
      </c>
      <c r="F43" s="521"/>
      <c r="G43" s="307">
        <f>G42</f>
        <v>0</v>
      </c>
    </row>
    <row r="44" spans="1:256" ht="36" customHeight="1" thickBot="1" x14ac:dyDescent="0.25">
      <c r="A44" s="750" t="s">
        <v>22</v>
      </c>
      <c r="B44" s="750"/>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52" zoomScale="80" zoomScaleNormal="80" workbookViewId="0">
      <selection activeCell="J82" sqref="J82"/>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54" t="s">
        <v>0</v>
      </c>
      <c r="B1" s="754"/>
      <c r="C1" s="754"/>
      <c r="D1" s="754"/>
      <c r="E1" s="754"/>
      <c r="F1" s="754"/>
      <c r="G1" s="754"/>
    </row>
    <row r="3" spans="1:7" ht="23.25" x14ac:dyDescent="0.2">
      <c r="A3" s="746" t="s">
        <v>137</v>
      </c>
      <c r="B3" s="746"/>
      <c r="C3" s="746"/>
      <c r="D3" s="746"/>
      <c r="E3" s="746"/>
      <c r="F3" s="746"/>
      <c r="G3" s="746"/>
    </row>
    <row r="4" spans="1:7" s="39" customFormat="1" ht="23.25" x14ac:dyDescent="0.35">
      <c r="D4" s="42"/>
      <c r="G4" s="40"/>
    </row>
    <row r="6" spans="1:7" ht="27" customHeight="1" x14ac:dyDescent="0.2">
      <c r="A6" s="543"/>
      <c r="B6" s="747" t="s">
        <v>345</v>
      </c>
      <c r="C6" s="747"/>
      <c r="D6" s="747"/>
      <c r="E6" s="747"/>
      <c r="F6" s="747"/>
      <c r="G6" s="747"/>
    </row>
    <row r="7" spans="1:7" ht="15.75" x14ac:dyDescent="0.2">
      <c r="F7" s="107"/>
      <c r="G7" s="107"/>
    </row>
    <row r="8" spans="1:7" ht="15" thickBot="1" x14ac:dyDescent="0.25"/>
    <row r="9" spans="1:7" x14ac:dyDescent="0.2">
      <c r="A9" s="787" t="s">
        <v>156</v>
      </c>
      <c r="B9" s="785" t="s">
        <v>20</v>
      </c>
      <c r="C9" s="748" t="s">
        <v>132</v>
      </c>
      <c r="D9" s="56"/>
      <c r="E9" s="783" t="s">
        <v>156</v>
      </c>
      <c r="F9" s="785" t="s">
        <v>21</v>
      </c>
      <c r="G9" s="748" t="s">
        <v>132</v>
      </c>
    </row>
    <row r="10" spans="1:7" ht="15" thickBot="1" x14ac:dyDescent="0.25">
      <c r="A10" s="788"/>
      <c r="B10" s="789"/>
      <c r="C10" s="780"/>
      <c r="D10" s="56"/>
      <c r="E10" s="790"/>
      <c r="F10" s="791"/>
      <c r="G10" s="775"/>
    </row>
    <row r="11" spans="1:7" ht="36.75" customHeight="1" x14ac:dyDescent="0.2">
      <c r="A11" s="187">
        <v>60</v>
      </c>
      <c r="B11" s="188" t="s">
        <v>55</v>
      </c>
      <c r="C11" s="407"/>
      <c r="D11" s="49"/>
      <c r="E11" s="165">
        <v>70</v>
      </c>
      <c r="F11" s="200" t="s">
        <v>115</v>
      </c>
      <c r="G11" s="412"/>
    </row>
    <row r="12" spans="1:7" ht="20.100000000000001" customHeight="1" x14ac:dyDescent="0.2">
      <c r="A12" s="189">
        <v>61</v>
      </c>
      <c r="B12" s="190" t="s">
        <v>58</v>
      </c>
      <c r="C12" s="408"/>
      <c r="D12" s="49"/>
      <c r="E12" s="196"/>
      <c r="F12" s="197"/>
      <c r="G12" s="300"/>
    </row>
    <row r="13" spans="1:7" ht="20.100000000000001" customHeight="1" x14ac:dyDescent="0.2">
      <c r="A13" s="191">
        <v>62</v>
      </c>
      <c r="B13" s="192" t="s">
        <v>69</v>
      </c>
      <c r="C13" s="498"/>
      <c r="D13" s="49"/>
      <c r="E13" s="196"/>
      <c r="F13" s="197"/>
      <c r="G13" s="300"/>
    </row>
    <row r="14" spans="1:7" ht="20.100000000000001" customHeight="1" x14ac:dyDescent="0.2">
      <c r="A14" s="189">
        <v>63</v>
      </c>
      <c r="B14" s="190" t="s">
        <v>79</v>
      </c>
      <c r="C14" s="408"/>
      <c r="D14" s="68"/>
      <c r="E14" s="198"/>
      <c r="F14" s="199"/>
      <c r="G14" s="301"/>
    </row>
    <row r="15" spans="1:7" ht="20.100000000000001" customHeight="1" x14ac:dyDescent="0.2">
      <c r="A15" s="191">
        <v>64</v>
      </c>
      <c r="B15" s="192" t="s">
        <v>90</v>
      </c>
      <c r="C15" s="409"/>
      <c r="D15" s="49"/>
      <c r="E15" s="166">
        <v>74</v>
      </c>
      <c r="F15" s="191" t="s">
        <v>106</v>
      </c>
      <c r="G15" s="413"/>
    </row>
    <row r="16" spans="1:7" ht="20.100000000000001" customHeight="1" x14ac:dyDescent="0.2">
      <c r="A16" s="189">
        <v>65</v>
      </c>
      <c r="B16" s="190" t="s">
        <v>91</v>
      </c>
      <c r="C16" s="408"/>
      <c r="D16" s="46"/>
      <c r="E16" s="167">
        <v>75</v>
      </c>
      <c r="F16" s="189" t="s">
        <v>105</v>
      </c>
      <c r="G16" s="414"/>
    </row>
    <row r="17" spans="1:206" ht="20.100000000000001" customHeight="1" x14ac:dyDescent="0.2">
      <c r="A17" s="191">
        <v>66</v>
      </c>
      <c r="B17" s="192" t="s">
        <v>92</v>
      </c>
      <c r="C17" s="409"/>
      <c r="D17" s="46"/>
      <c r="E17" s="166">
        <v>76</v>
      </c>
      <c r="F17" s="191" t="s">
        <v>104</v>
      </c>
      <c r="G17" s="413"/>
    </row>
    <row r="18" spans="1:206" ht="20.100000000000001" customHeight="1" x14ac:dyDescent="0.2">
      <c r="A18" s="189">
        <v>67</v>
      </c>
      <c r="B18" s="190" t="s">
        <v>93</v>
      </c>
      <c r="C18" s="408"/>
      <c r="D18" s="46"/>
      <c r="E18" s="167">
        <v>77</v>
      </c>
      <c r="F18" s="189" t="s">
        <v>103</v>
      </c>
      <c r="G18" s="414"/>
    </row>
    <row r="19" spans="1:206" ht="36" customHeight="1" x14ac:dyDescent="0.2">
      <c r="A19" s="191">
        <v>68</v>
      </c>
      <c r="B19" s="195" t="s">
        <v>95</v>
      </c>
      <c r="C19" s="409"/>
      <c r="D19" s="46"/>
      <c r="E19" s="166">
        <v>78</v>
      </c>
      <c r="F19" s="191" t="s">
        <v>102</v>
      </c>
      <c r="G19" s="413"/>
    </row>
    <row r="20" spans="1:206" ht="20.100000000000001" customHeight="1" thickBot="1" x14ac:dyDescent="0.25">
      <c r="A20" s="193">
        <v>69</v>
      </c>
      <c r="B20" s="194" t="s">
        <v>96</v>
      </c>
      <c r="C20" s="410"/>
      <c r="D20" s="58"/>
      <c r="E20" s="168">
        <v>79</v>
      </c>
      <c r="F20" s="193" t="s">
        <v>101</v>
      </c>
      <c r="G20" s="415"/>
    </row>
    <row r="21" spans="1:206" ht="18.75" customHeight="1" thickBot="1" x14ac:dyDescent="0.25">
      <c r="A21" s="776" t="s">
        <v>97</v>
      </c>
      <c r="B21" s="777"/>
      <c r="C21" s="298">
        <f>SUM(C11:C20)</f>
        <v>0</v>
      </c>
      <c r="D21" s="46"/>
      <c r="E21" s="776" t="s">
        <v>100</v>
      </c>
      <c r="F21" s="777"/>
      <c r="G21" s="305">
        <f>G11+G15+G16+G17+G18+G19+G20</f>
        <v>0</v>
      </c>
    </row>
    <row r="22" spans="1:206" ht="18.75" thickBot="1" x14ac:dyDescent="0.25">
      <c r="A22" s="201">
        <v>86</v>
      </c>
      <c r="B22" s="202" t="s">
        <v>98</v>
      </c>
      <c r="C22" s="411">
        <v>0</v>
      </c>
      <c r="D22" s="49"/>
      <c r="E22" s="167">
        <v>87</v>
      </c>
      <c r="F22" s="203" t="s">
        <v>99</v>
      </c>
      <c r="G22" s="413"/>
    </row>
    <row r="23" spans="1:206" ht="18.75" thickBot="1" x14ac:dyDescent="0.25">
      <c r="A23" s="776" t="s">
        <v>22</v>
      </c>
      <c r="B23" s="777"/>
      <c r="C23" s="299">
        <f>+C21+C22</f>
        <v>0</v>
      </c>
      <c r="D23" s="46"/>
      <c r="E23" s="776" t="s">
        <v>23</v>
      </c>
      <c r="F23" s="777"/>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773" t="s">
        <v>206</v>
      </c>
      <c r="B29" s="773"/>
      <c r="C29" s="773"/>
      <c r="E29" s="773" t="s">
        <v>205</v>
      </c>
      <c r="F29" s="774"/>
      <c r="G29" s="774"/>
    </row>
    <row r="30" spans="1:206" ht="14.25" customHeight="1" x14ac:dyDescent="0.2">
      <c r="A30" s="778" t="s">
        <v>307</v>
      </c>
      <c r="B30" s="778"/>
      <c r="C30" s="778"/>
      <c r="D30" s="778"/>
      <c r="E30" s="778"/>
      <c r="F30" s="778"/>
      <c r="G30" s="778"/>
    </row>
    <row r="31" spans="1:206" ht="15" thickBot="1" x14ac:dyDescent="0.25"/>
    <row r="32" spans="1:206" s="82" customFormat="1" ht="15.75" customHeight="1" x14ac:dyDescent="0.2">
      <c r="A32" s="785" t="s">
        <v>156</v>
      </c>
      <c r="B32" s="781" t="s">
        <v>155</v>
      </c>
      <c r="C32" s="783" t="s">
        <v>132</v>
      </c>
      <c r="D32" s="42"/>
      <c r="E32" s="734" t="s">
        <v>156</v>
      </c>
      <c r="F32" s="760" t="s">
        <v>155</v>
      </c>
      <c r="G32" s="748" t="s">
        <v>132</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786"/>
      <c r="B33" s="782"/>
      <c r="C33" s="784"/>
      <c r="E33" s="735"/>
      <c r="F33" s="779"/>
      <c r="G33" s="780"/>
    </row>
    <row r="34" spans="1:7" ht="23.25" customHeight="1" thickBot="1" x14ac:dyDescent="0.25">
      <c r="A34" s="500" t="s">
        <v>60</v>
      </c>
      <c r="B34" s="499" t="s">
        <v>309</v>
      </c>
      <c r="C34" s="525"/>
      <c r="E34" s="211" t="s">
        <v>237</v>
      </c>
      <c r="F34" s="212" t="s">
        <v>120</v>
      </c>
      <c r="G34" s="339"/>
    </row>
    <row r="35" spans="1:7" ht="20.100000000000001" customHeight="1" thickBot="1" x14ac:dyDescent="0.25">
      <c r="A35" s="222">
        <v>62</v>
      </c>
      <c r="B35" s="223" t="s">
        <v>69</v>
      </c>
      <c r="C35" s="224"/>
      <c r="E35" s="317">
        <v>70642</v>
      </c>
      <c r="F35" s="318" t="s">
        <v>260</v>
      </c>
      <c r="G35" s="416"/>
    </row>
    <row r="36" spans="1:7" ht="20.100000000000001" customHeight="1" x14ac:dyDescent="0.2">
      <c r="A36" s="204" t="s">
        <v>73</v>
      </c>
      <c r="B36" s="205" t="s">
        <v>275</v>
      </c>
      <c r="C36" s="417"/>
      <c r="E36" s="214">
        <v>707</v>
      </c>
      <c r="F36" s="136" t="s">
        <v>117</v>
      </c>
      <c r="G36" s="213"/>
    </row>
    <row r="37" spans="1:7" ht="23.25" customHeight="1" thickBot="1" x14ac:dyDescent="0.25">
      <c r="A37" s="322" t="s">
        <v>75</v>
      </c>
      <c r="B37" s="135" t="s">
        <v>76</v>
      </c>
      <c r="C37" s="341"/>
      <c r="E37" s="215">
        <v>708</v>
      </c>
      <c r="F37" s="160" t="s">
        <v>116</v>
      </c>
      <c r="G37" s="216"/>
    </row>
    <row r="38" spans="1:7" ht="33.75" customHeight="1" thickBot="1" x14ac:dyDescent="0.25">
      <c r="A38" s="206" t="s">
        <v>77</v>
      </c>
      <c r="B38" s="207" t="s">
        <v>78</v>
      </c>
      <c r="C38" s="342"/>
      <c r="E38" s="222">
        <v>70</v>
      </c>
      <c r="F38" s="302" t="s">
        <v>115</v>
      </c>
      <c r="G38" s="224"/>
    </row>
    <row r="39" spans="1:7" ht="19.5" customHeight="1" thickBot="1" x14ac:dyDescent="0.25">
      <c r="A39" s="222">
        <v>63</v>
      </c>
      <c r="B39" s="223" t="s">
        <v>79</v>
      </c>
      <c r="C39" s="224"/>
      <c r="E39" s="217">
        <v>741</v>
      </c>
      <c r="F39" s="218" t="s">
        <v>114</v>
      </c>
      <c r="G39" s="340"/>
    </row>
    <row r="40" spans="1:7" ht="32.25" customHeight="1" x14ac:dyDescent="0.2">
      <c r="A40" s="208" t="s">
        <v>87</v>
      </c>
      <c r="B40" s="209" t="s">
        <v>310</v>
      </c>
      <c r="C40" s="418"/>
      <c r="E40" s="217">
        <v>742</v>
      </c>
      <c r="F40" s="218" t="s">
        <v>113</v>
      </c>
      <c r="G40" s="213"/>
    </row>
    <row r="41" spans="1:7" ht="23.25" customHeight="1" thickBot="1" x14ac:dyDescent="0.25">
      <c r="A41" s="206" t="s">
        <v>88</v>
      </c>
      <c r="B41" s="210" t="s">
        <v>89</v>
      </c>
      <c r="C41" s="343"/>
      <c r="E41" s="217">
        <v>743</v>
      </c>
      <c r="F41" s="140" t="s">
        <v>112</v>
      </c>
      <c r="G41" s="213"/>
    </row>
    <row r="42" spans="1:7" ht="18.75" customHeight="1" thickBot="1" x14ac:dyDescent="0.25">
      <c r="A42" s="222">
        <v>64</v>
      </c>
      <c r="B42" s="223" t="s">
        <v>90</v>
      </c>
      <c r="C42" s="224"/>
      <c r="E42" s="217">
        <v>744</v>
      </c>
      <c r="F42" s="218" t="s">
        <v>111</v>
      </c>
      <c r="G42" s="213"/>
    </row>
    <row r="43" spans="1:7" ht="29.25" customHeight="1" thickBot="1" x14ac:dyDescent="0.25">
      <c r="A43" s="323">
        <v>862</v>
      </c>
      <c r="B43" s="324" t="s">
        <v>323</v>
      </c>
      <c r="C43" s="523"/>
      <c r="E43" s="217">
        <v>7451</v>
      </c>
      <c r="F43" s="140" t="s">
        <v>110</v>
      </c>
      <c r="G43" s="213"/>
    </row>
    <row r="44" spans="1:7" ht="18.75" customHeight="1" thickBot="1" x14ac:dyDescent="0.25">
      <c r="A44" s="222">
        <v>86</v>
      </c>
      <c r="B44" s="223" t="s">
        <v>98</v>
      </c>
      <c r="C44" s="224"/>
      <c r="E44" s="217">
        <v>7452</v>
      </c>
      <c r="F44" s="141" t="s">
        <v>109</v>
      </c>
      <c r="G44" s="213"/>
    </row>
    <row r="45" spans="1:7" ht="20.100000000000001" customHeight="1" x14ac:dyDescent="0.2">
      <c r="E45" s="219">
        <v>746</v>
      </c>
      <c r="F45" s="140" t="s">
        <v>108</v>
      </c>
      <c r="G45" s="213"/>
    </row>
    <row r="46" spans="1:7" ht="20.100000000000001" customHeight="1" x14ac:dyDescent="0.2">
      <c r="E46" s="220">
        <v>747</v>
      </c>
      <c r="F46" s="141" t="s">
        <v>107</v>
      </c>
      <c r="G46" s="213"/>
    </row>
    <row r="47" spans="1:7" ht="19.5" customHeight="1" x14ac:dyDescent="0.2">
      <c r="A47" s="761" t="s">
        <v>324</v>
      </c>
      <c r="B47" s="762"/>
      <c r="C47" s="763"/>
      <c r="E47" s="220" t="s">
        <v>170</v>
      </c>
      <c r="F47" s="221" t="s">
        <v>172</v>
      </c>
      <c r="G47" s="213"/>
    </row>
    <row r="48" spans="1:7" ht="20.100000000000001" customHeight="1" thickBot="1" x14ac:dyDescent="0.25">
      <c r="A48" s="764"/>
      <c r="B48" s="765"/>
      <c r="C48" s="766"/>
      <c r="E48" s="220" t="s">
        <v>171</v>
      </c>
      <c r="F48" s="142" t="s">
        <v>173</v>
      </c>
      <c r="G48" s="213"/>
    </row>
    <row r="49" spans="1:7" ht="20.100000000000001" customHeight="1" thickBot="1" x14ac:dyDescent="0.25">
      <c r="A49" s="767"/>
      <c r="B49" s="768"/>
      <c r="C49" s="769"/>
      <c r="E49" s="222">
        <v>74</v>
      </c>
      <c r="F49" s="223" t="s">
        <v>106</v>
      </c>
      <c r="G49" s="224"/>
    </row>
    <row r="50" spans="1:7" ht="22.5" customHeight="1" x14ac:dyDescent="0.2">
      <c r="A50" s="770"/>
      <c r="B50" s="771"/>
      <c r="C50" s="772"/>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F11" sqref="F1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92" t="s">
        <v>0</v>
      </c>
      <c r="B1" s="793"/>
      <c r="C1" s="793"/>
      <c r="D1" s="793"/>
      <c r="E1" s="793"/>
      <c r="F1" s="793"/>
      <c r="G1" s="793"/>
      <c r="H1" s="793"/>
      <c r="I1" s="794"/>
    </row>
    <row r="2" spans="1:10" ht="9.75" customHeight="1" x14ac:dyDescent="0.2"/>
    <row r="3" spans="1:10" ht="23.25" x14ac:dyDescent="0.2">
      <c r="B3" s="804" t="s">
        <v>149</v>
      </c>
      <c r="C3" s="805"/>
      <c r="D3" s="805"/>
      <c r="E3" s="805"/>
      <c r="F3" s="805"/>
      <c r="G3" s="805"/>
      <c r="H3" s="805"/>
      <c r="I3" s="806"/>
    </row>
    <row r="4" spans="1:10" ht="23.25" x14ac:dyDescent="0.2">
      <c r="B4" s="810" t="s">
        <v>346</v>
      </c>
      <c r="C4" s="811"/>
      <c r="D4" s="811"/>
      <c r="E4" s="811"/>
      <c r="F4" s="811"/>
      <c r="G4" s="811"/>
      <c r="H4" s="811"/>
      <c r="I4" s="812"/>
    </row>
    <row r="5" spans="1:10" ht="8.25" customHeight="1" x14ac:dyDescent="0.2"/>
    <row r="6" spans="1:10" ht="56.25" customHeight="1" x14ac:dyDescent="0.2">
      <c r="B6" s="795" t="s">
        <v>37</v>
      </c>
      <c r="C6" s="796"/>
      <c r="D6" s="796"/>
      <c r="E6" s="796"/>
      <c r="F6" s="796"/>
      <c r="G6" s="796"/>
      <c r="H6" s="796"/>
      <c r="I6" s="797"/>
      <c r="J6" s="13"/>
    </row>
    <row r="7" spans="1:10" ht="15" customHeight="1" x14ac:dyDescent="0.2"/>
    <row r="8" spans="1:10" ht="49.5" customHeight="1" x14ac:dyDescent="0.2">
      <c r="B8" s="801" t="s">
        <v>333</v>
      </c>
      <c r="C8" s="802"/>
      <c r="D8" s="802"/>
      <c r="E8" s="802"/>
      <c r="F8" s="802"/>
      <c r="G8" s="802"/>
      <c r="H8" s="802"/>
      <c r="I8" s="803"/>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798" t="s">
        <v>33</v>
      </c>
      <c r="C14" s="799"/>
      <c r="D14" s="799"/>
      <c r="E14" s="799"/>
      <c r="F14" s="799"/>
      <c r="G14" s="799"/>
      <c r="H14" s="799"/>
      <c r="I14" s="800"/>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07">
        <f>'1 - Identification'!F10</f>
        <v>0</v>
      </c>
      <c r="F21" s="808"/>
      <c r="G21" s="808"/>
      <c r="H21" s="808"/>
      <c r="I21" s="809"/>
    </row>
    <row r="22" spans="2:9" ht="8.1" customHeight="1" x14ac:dyDescent="0.2">
      <c r="B22" s="18"/>
      <c r="C22" s="356"/>
      <c r="D22" s="356"/>
      <c r="E22" s="350"/>
      <c r="F22" s="350"/>
      <c r="G22" s="350"/>
      <c r="H22" s="350"/>
      <c r="I22" s="351"/>
    </row>
    <row r="23" spans="2:9" ht="15.95" customHeight="1" x14ac:dyDescent="0.25">
      <c r="B23" s="18"/>
      <c r="C23" s="356"/>
      <c r="D23" s="356" t="s">
        <v>26</v>
      </c>
      <c r="E23" s="630">
        <f>'1 - Identification'!B23</f>
        <v>0</v>
      </c>
      <c r="F23" s="631"/>
      <c r="G23" s="631"/>
      <c r="H23" s="631"/>
      <c r="I23" s="632"/>
    </row>
    <row r="24" spans="2:9" ht="8.1" customHeight="1" x14ac:dyDescent="0.2">
      <c r="B24" s="18"/>
      <c r="C24" s="356"/>
      <c r="D24" s="356"/>
      <c r="E24" s="350"/>
      <c r="F24" s="350"/>
      <c r="G24" s="350"/>
      <c r="H24" s="350"/>
      <c r="I24" s="351"/>
    </row>
    <row r="25" spans="2:9" ht="15.95" customHeight="1" x14ac:dyDescent="0.25">
      <c r="B25" s="18"/>
      <c r="C25" s="356"/>
      <c r="D25" s="356" t="s">
        <v>27</v>
      </c>
      <c r="E25" s="630">
        <f>'1 - Identification'!E25</f>
        <v>0</v>
      </c>
      <c r="F25" s="631"/>
      <c r="G25" s="631"/>
      <c r="H25" s="631"/>
      <c r="I25" s="632"/>
    </row>
    <row r="26" spans="2:9" ht="8.1" customHeight="1" x14ac:dyDescent="0.25">
      <c r="B26" s="18"/>
      <c r="C26" s="356"/>
      <c r="D26" s="356"/>
      <c r="E26" s="352"/>
      <c r="F26" s="352"/>
      <c r="G26" s="352"/>
      <c r="H26" s="352"/>
      <c r="I26" s="353"/>
    </row>
    <row r="27" spans="2:9" ht="15.95" customHeight="1" x14ac:dyDescent="0.25">
      <c r="B27" s="18"/>
      <c r="C27" s="356"/>
      <c r="D27" s="356" t="s">
        <v>9</v>
      </c>
      <c r="E27" s="630">
        <f>'1 - Identification'!H25</f>
        <v>0</v>
      </c>
      <c r="F27" s="631"/>
      <c r="G27" s="631"/>
      <c r="H27" s="631"/>
      <c r="I27" s="632"/>
    </row>
    <row r="28" spans="2:9" ht="8.1" customHeight="1" x14ac:dyDescent="0.25">
      <c r="B28" s="18"/>
      <c r="C28" s="356"/>
      <c r="D28" s="356"/>
      <c r="E28" s="354"/>
      <c r="F28" s="352"/>
      <c r="G28" s="352"/>
      <c r="H28" s="352"/>
      <c r="I28" s="353"/>
    </row>
    <row r="29" spans="2:9" ht="15.95" customHeight="1" x14ac:dyDescent="0.25">
      <c r="B29" s="17" t="s">
        <v>32</v>
      </c>
      <c r="C29" s="355"/>
      <c r="D29" s="356" t="s">
        <v>25</v>
      </c>
      <c r="E29" s="630">
        <f>'1 - Identification'!F18</f>
        <v>0</v>
      </c>
      <c r="F29" s="631"/>
      <c r="G29" s="631"/>
      <c r="H29" s="631"/>
      <c r="I29" s="632"/>
    </row>
    <row r="30" spans="2:9" ht="8.1" customHeight="1" x14ac:dyDescent="0.25">
      <c r="B30" s="19"/>
      <c r="C30" s="355"/>
      <c r="D30" s="356"/>
      <c r="E30" s="352"/>
      <c r="F30" s="352"/>
      <c r="G30" s="352"/>
      <c r="H30" s="352"/>
      <c r="I30" s="353"/>
    </row>
    <row r="31" spans="2:9" ht="15.95" customHeight="1" x14ac:dyDescent="0.25">
      <c r="B31" s="19"/>
      <c r="C31" s="355"/>
      <c r="D31" s="356" t="s">
        <v>26</v>
      </c>
      <c r="E31" s="630">
        <f>'1 - Identification'!B34</f>
        <v>0</v>
      </c>
      <c r="F31" s="631"/>
      <c r="G31" s="631"/>
      <c r="H31" s="631"/>
      <c r="I31" s="632"/>
    </row>
    <row r="32" spans="2:9" ht="8.1" customHeight="1" x14ac:dyDescent="0.25">
      <c r="B32" s="19"/>
      <c r="C32" s="355"/>
      <c r="D32" s="356"/>
      <c r="E32" s="352"/>
      <c r="F32" s="352"/>
      <c r="G32" s="352"/>
      <c r="H32" s="352"/>
      <c r="I32" s="353"/>
    </row>
    <row r="33" spans="2:9" ht="15.95" customHeight="1" x14ac:dyDescent="0.25">
      <c r="B33" s="19"/>
      <c r="C33" s="355"/>
      <c r="D33" s="356" t="s">
        <v>27</v>
      </c>
      <c r="E33" s="630">
        <f>'1 - Identification'!E36</f>
        <v>0</v>
      </c>
      <c r="F33" s="631"/>
      <c r="G33" s="631"/>
      <c r="H33" s="631"/>
      <c r="I33" s="632"/>
    </row>
    <row r="34" spans="2:9" ht="8.1" customHeight="1" x14ac:dyDescent="0.25">
      <c r="B34" s="19"/>
      <c r="C34" s="355"/>
      <c r="D34" s="356"/>
      <c r="E34" s="352"/>
      <c r="F34" s="352"/>
      <c r="G34" s="352"/>
      <c r="H34" s="352"/>
      <c r="I34" s="353"/>
    </row>
    <row r="35" spans="2:9" ht="15.75" x14ac:dyDescent="0.25">
      <c r="B35" s="19"/>
      <c r="C35" s="355"/>
      <c r="D35" s="356" t="s">
        <v>9</v>
      </c>
      <c r="E35" s="630">
        <f>'1 - Identification'!H36</f>
        <v>0</v>
      </c>
      <c r="F35" s="631"/>
      <c r="G35" s="631"/>
      <c r="H35" s="631"/>
      <c r="I35" s="632"/>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30">
        <f>'1 - Identification'!F12</f>
        <v>0</v>
      </c>
      <c r="F38" s="631"/>
      <c r="G38" s="631"/>
      <c r="H38" s="631"/>
      <c r="I38" s="632"/>
    </row>
    <row r="39" spans="2:9" ht="8.1" customHeight="1" x14ac:dyDescent="0.25">
      <c r="B39" s="18"/>
      <c r="C39" s="355"/>
      <c r="D39" s="356"/>
      <c r="E39" s="352"/>
      <c r="F39" s="352"/>
      <c r="G39" s="352"/>
      <c r="H39" s="352"/>
      <c r="I39" s="353"/>
    </row>
    <row r="40" spans="2:9" ht="14.25" customHeight="1" x14ac:dyDescent="0.25">
      <c r="B40" s="18"/>
      <c r="C40" s="355"/>
      <c r="D40" s="356" t="s">
        <v>30</v>
      </c>
      <c r="E40" s="630">
        <f>'1 - Identification'!F14</f>
        <v>0</v>
      </c>
      <c r="F40" s="631"/>
      <c r="G40" s="631"/>
      <c r="H40" s="631"/>
      <c r="I40" s="632"/>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13" t="s">
        <v>327</v>
      </c>
      <c r="C43" s="814"/>
      <c r="D43" s="814"/>
      <c r="E43" s="814"/>
      <c r="F43" s="814"/>
      <c r="G43" s="814"/>
      <c r="H43" s="814"/>
      <c r="I43" s="815"/>
    </row>
    <row r="44" spans="2:9" ht="69.75" customHeight="1" x14ac:dyDescent="0.2">
      <c r="B44" s="813"/>
      <c r="C44" s="814"/>
      <c r="D44" s="814"/>
      <c r="E44" s="814"/>
      <c r="F44" s="814"/>
      <c r="G44" s="814"/>
      <c r="H44" s="814"/>
      <c r="I44" s="815"/>
    </row>
    <row r="45" spans="2:9" x14ac:dyDescent="0.2">
      <c r="B45" s="18"/>
      <c r="C45" s="5"/>
      <c r="D45" s="5"/>
      <c r="E45" s="5"/>
      <c r="F45" s="5"/>
      <c r="G45" s="5"/>
      <c r="H45" s="5"/>
      <c r="I45" s="26"/>
    </row>
    <row r="46" spans="2:9" ht="18" x14ac:dyDescent="0.25">
      <c r="B46" s="819" t="s">
        <v>269</v>
      </c>
      <c r="C46" s="820"/>
      <c r="D46" s="820"/>
      <c r="E46" s="5"/>
      <c r="F46" s="28" t="s">
        <v>31</v>
      </c>
      <c r="G46" s="821"/>
      <c r="H46" s="821"/>
      <c r="I46" s="822"/>
    </row>
    <row r="47" spans="2:9" ht="8.1" customHeight="1" x14ac:dyDescent="0.25">
      <c r="B47" s="29"/>
      <c r="C47" s="30"/>
      <c r="D47" s="30"/>
      <c r="E47" s="30"/>
      <c r="F47" s="30"/>
      <c r="G47" s="30"/>
      <c r="H47" s="30"/>
      <c r="I47" s="26"/>
    </row>
    <row r="48" spans="2:9" ht="18" customHeight="1" x14ac:dyDescent="0.2">
      <c r="B48" s="816" t="s">
        <v>40</v>
      </c>
      <c r="C48" s="817"/>
      <c r="D48" s="817"/>
      <c r="E48" s="817"/>
      <c r="F48" s="817"/>
      <c r="G48" s="817"/>
      <c r="H48" s="817"/>
      <c r="I48" s="818"/>
    </row>
    <row r="49" spans="1:9" x14ac:dyDescent="0.2">
      <c r="B49" s="816"/>
      <c r="C49" s="817"/>
      <c r="D49" s="817"/>
      <c r="E49" s="817"/>
      <c r="F49" s="817"/>
      <c r="G49" s="817"/>
      <c r="H49" s="817"/>
      <c r="I49" s="818"/>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topLeftCell="A5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23" t="s">
        <v>134</v>
      </c>
      <c r="B1" s="823"/>
      <c r="C1" s="823"/>
      <c r="D1" s="823"/>
      <c r="E1" s="823"/>
      <c r="F1" s="823"/>
    </row>
    <row r="2" spans="1:9" ht="29.25" customHeight="1" thickBot="1" x14ac:dyDescent="0.3"/>
    <row r="3" spans="1:9" ht="15.75" customHeight="1" x14ac:dyDescent="0.25">
      <c r="A3" s="831" t="s">
        <v>156</v>
      </c>
      <c r="B3" s="833"/>
      <c r="C3" s="824" t="s">
        <v>133</v>
      </c>
      <c r="D3" s="826" t="s">
        <v>147</v>
      </c>
      <c r="E3" s="826" t="s">
        <v>148</v>
      </c>
      <c r="F3" s="829" t="s">
        <v>132</v>
      </c>
    </row>
    <row r="4" spans="1:9" ht="15.75" customHeight="1" x14ac:dyDescent="0.25">
      <c r="A4" s="832"/>
      <c r="B4" s="834"/>
      <c r="C4" s="825"/>
      <c r="D4" s="827"/>
      <c r="E4" s="828"/>
      <c r="F4" s="830"/>
    </row>
    <row r="5" spans="1:9" ht="20.100000000000001" customHeight="1" x14ac:dyDescent="0.25">
      <c r="A5" s="231">
        <v>60</v>
      </c>
      <c r="B5" s="231" t="s">
        <v>55</v>
      </c>
      <c r="C5" s="247" t="s">
        <v>131</v>
      </c>
      <c r="D5" s="303">
        <f>'3 - Données Financières struc'!C13</f>
        <v>0</v>
      </c>
      <c r="E5" s="235"/>
      <c r="F5" s="304">
        <f>'5 - Données Financières ACF'!C11</f>
        <v>0</v>
      </c>
      <c r="G5" s="49"/>
      <c r="H5" s="49"/>
      <c r="I5" s="49"/>
    </row>
    <row r="6" spans="1:9" ht="20.100000000000001" customHeight="1" x14ac:dyDescent="0.25">
      <c r="A6" s="232">
        <v>617</v>
      </c>
      <c r="B6" s="233" t="s">
        <v>56</v>
      </c>
      <c r="C6" s="246"/>
      <c r="D6" s="235"/>
      <c r="E6" s="241">
        <f>'4 - Données Financières AGC PIL'!G13</f>
        <v>0</v>
      </c>
      <c r="F6" s="235"/>
    </row>
    <row r="7" spans="1:9" ht="20.100000000000001" customHeight="1" x14ac:dyDescent="0.25">
      <c r="A7" s="232">
        <v>6185</v>
      </c>
      <c r="B7" s="233" t="s">
        <v>57</v>
      </c>
      <c r="C7" s="246"/>
      <c r="D7" s="235"/>
      <c r="E7" s="241">
        <f>'4 - Données Financières AGC PIL'!G14</f>
        <v>0</v>
      </c>
      <c r="F7" s="235"/>
    </row>
    <row r="8" spans="1:9" ht="20.100000000000001" customHeight="1" x14ac:dyDescent="0.25">
      <c r="A8" s="232">
        <v>6186</v>
      </c>
      <c r="B8" s="242" t="s">
        <v>68</v>
      </c>
      <c r="C8" s="246"/>
      <c r="D8" s="235"/>
      <c r="E8" s="241">
        <f>'4 - Données Financières AGC PIL'!G15</f>
        <v>0</v>
      </c>
      <c r="F8" s="235"/>
    </row>
    <row r="9" spans="1:9" ht="20.100000000000001" customHeight="1" x14ac:dyDescent="0.25">
      <c r="A9" s="237">
        <v>61</v>
      </c>
      <c r="B9" s="238" t="s">
        <v>58</v>
      </c>
      <c r="C9" s="247" t="s">
        <v>130</v>
      </c>
      <c r="D9" s="303">
        <f>'3 - Données Financières struc'!C14-E9</f>
        <v>0</v>
      </c>
      <c r="E9" s="303">
        <f>'4 - Données Financières AGC PIL'!G16</f>
        <v>0</v>
      </c>
      <c r="F9" s="303">
        <f>'5 - Données Financières ACF'!C12</f>
        <v>0</v>
      </c>
    </row>
    <row r="10" spans="1:9" ht="20.100000000000001" customHeight="1" x14ac:dyDescent="0.25">
      <c r="A10" s="232">
        <v>621</v>
      </c>
      <c r="B10" s="233" t="s">
        <v>59</v>
      </c>
      <c r="C10" s="246"/>
      <c r="D10" s="235"/>
      <c r="E10" s="236">
        <f>'4 - Données Financières AGC PIL'!G17</f>
        <v>0</v>
      </c>
      <c r="F10" s="235"/>
    </row>
    <row r="11" spans="1:9" ht="20.100000000000001" customHeight="1" x14ac:dyDescent="0.25">
      <c r="A11" s="239" t="s">
        <v>60</v>
      </c>
      <c r="B11" s="240" t="s">
        <v>251</v>
      </c>
      <c r="C11" s="246"/>
      <c r="D11" s="235"/>
      <c r="E11" s="235"/>
      <c r="F11" s="526">
        <f>'5 - Données Financières ACF'!C34</f>
        <v>0</v>
      </c>
    </row>
    <row r="12" spans="1:9" ht="20.100000000000001" customHeight="1" x14ac:dyDescent="0.25">
      <c r="A12" s="242">
        <v>622</v>
      </c>
      <c r="B12" s="233" t="s">
        <v>135</v>
      </c>
      <c r="C12" s="246"/>
      <c r="D12" s="235"/>
      <c r="E12" s="241">
        <f>'4 - Données Financières AGC PIL'!G18</f>
        <v>0</v>
      </c>
      <c r="F12" s="235"/>
    </row>
    <row r="13" spans="1:9" ht="20.100000000000001" customHeight="1" x14ac:dyDescent="0.25">
      <c r="A13" s="232">
        <v>6226</v>
      </c>
      <c r="B13" s="233" t="s">
        <v>262</v>
      </c>
      <c r="C13" s="246"/>
      <c r="D13" s="235"/>
      <c r="E13" s="241">
        <f>'4 - Données Financières AGC PIL'!G19</f>
        <v>0</v>
      </c>
      <c r="F13" s="235"/>
    </row>
    <row r="14" spans="1:9" ht="20.100000000000001" customHeight="1" x14ac:dyDescent="0.25">
      <c r="A14" s="232">
        <v>6227</v>
      </c>
      <c r="B14" s="233" t="s">
        <v>61</v>
      </c>
      <c r="C14" s="246"/>
      <c r="D14" s="235"/>
      <c r="E14" s="241">
        <f>'4 - Données Financières AGC PIL'!G20</f>
        <v>0</v>
      </c>
      <c r="F14" s="235"/>
    </row>
    <row r="15" spans="1:9" ht="20.100000000000001" customHeight="1" x14ac:dyDescent="0.25">
      <c r="A15" s="232">
        <v>623</v>
      </c>
      <c r="B15" s="233" t="s">
        <v>62</v>
      </c>
      <c r="C15" s="246"/>
      <c r="D15" s="235"/>
      <c r="E15" s="241">
        <f>'4 - Données Financières AGC PIL'!G21</f>
        <v>0</v>
      </c>
      <c r="F15" s="235"/>
    </row>
    <row r="16" spans="1:9" ht="20.100000000000001" customHeight="1" x14ac:dyDescent="0.25">
      <c r="A16" s="232">
        <v>625</v>
      </c>
      <c r="B16" s="233" t="s">
        <v>63</v>
      </c>
      <c r="C16" s="246"/>
      <c r="D16" s="235"/>
      <c r="E16" s="241">
        <f>'4 - Données Financières AGC PIL'!G22</f>
        <v>0</v>
      </c>
      <c r="F16" s="235"/>
    </row>
    <row r="17" spans="1:6" ht="20.100000000000001" customHeight="1" x14ac:dyDescent="0.25">
      <c r="A17" s="243">
        <v>6258</v>
      </c>
      <c r="B17" s="242" t="s">
        <v>64</v>
      </c>
      <c r="C17" s="246"/>
      <c r="D17" s="235"/>
      <c r="E17" s="241">
        <f>'4 - Données Financières AGC PIL'!G23</f>
        <v>0</v>
      </c>
      <c r="F17" s="235"/>
    </row>
    <row r="18" spans="1:6" ht="20.100000000000001" customHeight="1" x14ac:dyDescent="0.25">
      <c r="A18" s="243">
        <v>6281</v>
      </c>
      <c r="B18" s="242" t="s">
        <v>65</v>
      </c>
      <c r="C18" s="246"/>
      <c r="D18" s="235"/>
      <c r="E18" s="241">
        <f>'4 - Données Financières AGC PIL'!G24</f>
        <v>0</v>
      </c>
      <c r="F18" s="235"/>
    </row>
    <row r="19" spans="1:6" ht="20.100000000000001" customHeight="1" x14ac:dyDescent="0.25">
      <c r="A19" s="233">
        <v>6284</v>
      </c>
      <c r="B19" s="233" t="s">
        <v>66</v>
      </c>
      <c r="C19" s="246"/>
      <c r="D19" s="235"/>
      <c r="E19" s="241">
        <f>'4 - Données Financières AGC PIL'!G25</f>
        <v>0</v>
      </c>
      <c r="F19" s="235"/>
    </row>
    <row r="20" spans="1:6" ht="20.100000000000001" customHeight="1" x14ac:dyDescent="0.25">
      <c r="A20" s="243">
        <v>6286</v>
      </c>
      <c r="B20" s="242" t="s">
        <v>67</v>
      </c>
      <c r="C20" s="246"/>
      <c r="D20" s="235"/>
      <c r="E20" s="241">
        <f>'4 - Données Financières AGC PIL'!G26</f>
        <v>0</v>
      </c>
      <c r="F20" s="235"/>
    </row>
    <row r="21" spans="1:6" ht="20.100000000000001" customHeight="1" x14ac:dyDescent="0.25">
      <c r="A21" s="237">
        <v>62</v>
      </c>
      <c r="B21" s="237" t="s">
        <v>69</v>
      </c>
      <c r="C21" s="244" t="s">
        <v>129</v>
      </c>
      <c r="D21" s="303">
        <f>'3 - Données Financières struc'!C15-E21</f>
        <v>0</v>
      </c>
      <c r="E21" s="303">
        <f>SUM(E10:E20)</f>
        <v>0</v>
      </c>
      <c r="F21" s="303">
        <f>'5 - Données Financières ACF'!C13</f>
        <v>0</v>
      </c>
    </row>
    <row r="22" spans="1:6" ht="20.100000000000001" customHeight="1" x14ac:dyDescent="0.25">
      <c r="A22" s="243" t="s">
        <v>70</v>
      </c>
      <c r="B22" s="242" t="s">
        <v>244</v>
      </c>
      <c r="C22" s="245" t="s">
        <v>127</v>
      </c>
      <c r="D22" s="235"/>
      <c r="E22" s="241">
        <f>'4 - Données Financières AGC PIL'!G28</f>
        <v>0</v>
      </c>
      <c r="F22" s="235"/>
    </row>
    <row r="23" spans="1:6" ht="20.100000000000001" customHeight="1" x14ac:dyDescent="0.25">
      <c r="A23" s="243" t="s">
        <v>71</v>
      </c>
      <c r="B23" s="242" t="s">
        <v>72</v>
      </c>
      <c r="C23" s="245" t="s">
        <v>128</v>
      </c>
      <c r="D23" s="235"/>
      <c r="E23" s="241">
        <f>'4 - Données Financières AGC PIL'!G29</f>
        <v>0</v>
      </c>
      <c r="F23" s="235"/>
    </row>
    <row r="24" spans="1:6" ht="20.100000000000001" customHeight="1" x14ac:dyDescent="0.25">
      <c r="A24" s="239" t="s">
        <v>73</v>
      </c>
      <c r="B24" s="240" t="s">
        <v>74</v>
      </c>
      <c r="C24" s="246"/>
      <c r="D24" s="235"/>
      <c r="E24" s="235"/>
      <c r="F24" s="419">
        <f>'5 - Données Financières ACF'!C36</f>
        <v>0</v>
      </c>
    </row>
    <row r="25" spans="1:6" ht="20.100000000000001" customHeight="1" x14ac:dyDescent="0.25">
      <c r="A25" s="243" t="s">
        <v>75</v>
      </c>
      <c r="B25" s="242" t="s">
        <v>76</v>
      </c>
      <c r="C25" s="246"/>
      <c r="D25" s="235"/>
      <c r="E25" s="235"/>
      <c r="F25" s="241">
        <f>'5 - Données Financières ACF'!C37</f>
        <v>0</v>
      </c>
    </row>
    <row r="26" spans="1:6" ht="20.100000000000001" customHeight="1" x14ac:dyDescent="0.25">
      <c r="A26" s="243" t="s">
        <v>77</v>
      </c>
      <c r="B26" s="242" t="s">
        <v>252</v>
      </c>
      <c r="C26" s="246"/>
      <c r="D26" s="235"/>
      <c r="E26" s="235"/>
      <c r="F26" s="241">
        <f>'5 - Données Financières ACF'!C38</f>
        <v>0</v>
      </c>
    </row>
    <row r="27" spans="1:6" ht="20.100000000000001" customHeight="1" x14ac:dyDescent="0.25">
      <c r="A27" s="237">
        <v>63</v>
      </c>
      <c r="B27" s="238" t="s">
        <v>79</v>
      </c>
      <c r="C27" s="247" t="s">
        <v>127</v>
      </c>
      <c r="D27" s="303">
        <f>'3 - Données Financières struc'!C16-E27</f>
        <v>0</v>
      </c>
      <c r="E27" s="303">
        <f>SUM(E22:E26)</f>
        <v>0</v>
      </c>
      <c r="F27" s="303">
        <f>SUM(F24:F26)</f>
        <v>0</v>
      </c>
    </row>
    <row r="28" spans="1:6" ht="20.100000000000001" customHeight="1" x14ac:dyDescent="0.25">
      <c r="A28" s="243">
        <v>6411</v>
      </c>
      <c r="B28" s="242" t="s">
        <v>80</v>
      </c>
      <c r="C28" s="246"/>
      <c r="D28" s="235"/>
      <c r="E28" s="241">
        <f>'4 - Données Financières AGC PIL'!G31</f>
        <v>0</v>
      </c>
      <c r="F28" s="235"/>
    </row>
    <row r="29" spans="1:6" ht="20.100000000000001" customHeight="1" x14ac:dyDescent="0.25">
      <c r="A29" s="243">
        <v>6412</v>
      </c>
      <c r="B29" s="242" t="s">
        <v>81</v>
      </c>
      <c r="C29" s="234"/>
      <c r="D29" s="235"/>
      <c r="E29" s="241">
        <f>'4 - Données Financières AGC PIL'!G32</f>
        <v>0</v>
      </c>
      <c r="F29" s="235"/>
    </row>
    <row r="30" spans="1:6" ht="20.100000000000001" customHeight="1" x14ac:dyDescent="0.25">
      <c r="A30" s="243">
        <v>6413</v>
      </c>
      <c r="B30" s="242" t="s">
        <v>82</v>
      </c>
      <c r="C30" s="234"/>
      <c r="D30" s="235"/>
      <c r="E30" s="241">
        <f>'4 - Données Financières AGC PIL'!G33</f>
        <v>0</v>
      </c>
      <c r="F30" s="235"/>
    </row>
    <row r="31" spans="1:6" ht="20.100000000000001" customHeight="1" x14ac:dyDescent="0.25">
      <c r="A31" s="243">
        <v>6414</v>
      </c>
      <c r="B31" s="242" t="s">
        <v>83</v>
      </c>
      <c r="C31" s="234"/>
      <c r="D31" s="235"/>
      <c r="E31" s="241">
        <f>'4 - Données Financières AGC PIL'!G34</f>
        <v>0</v>
      </c>
      <c r="F31" s="235"/>
    </row>
    <row r="32" spans="1:6" ht="20.100000000000001" customHeight="1" x14ac:dyDescent="0.25">
      <c r="A32" s="243">
        <v>645</v>
      </c>
      <c r="B32" s="242" t="s">
        <v>84</v>
      </c>
      <c r="C32" s="234"/>
      <c r="D32" s="235"/>
      <c r="E32" s="241">
        <f>'4 - Données Financières AGC PIL'!G35</f>
        <v>0</v>
      </c>
      <c r="F32" s="235"/>
    </row>
    <row r="33" spans="1:15" ht="20.100000000000001" customHeight="1" x14ac:dyDescent="0.25">
      <c r="A33" s="243">
        <v>647</v>
      </c>
      <c r="B33" s="242" t="s">
        <v>85</v>
      </c>
      <c r="C33" s="234"/>
      <c r="D33" s="235"/>
      <c r="E33" s="241">
        <f>'4 - Données Financières AGC PIL'!G36</f>
        <v>0</v>
      </c>
      <c r="F33" s="235"/>
    </row>
    <row r="34" spans="1:15" ht="20.100000000000001" customHeight="1" x14ac:dyDescent="0.25">
      <c r="A34" s="243">
        <v>648</v>
      </c>
      <c r="B34" s="242" t="s">
        <v>86</v>
      </c>
      <c r="C34" s="234"/>
      <c r="D34" s="235"/>
      <c r="E34" s="241">
        <f>'4 - Données Financières AGC PIL'!G37</f>
        <v>0</v>
      </c>
      <c r="F34" s="235"/>
    </row>
    <row r="35" spans="1:15" ht="27.75" customHeight="1" x14ac:dyDescent="0.25">
      <c r="A35" s="248" t="s">
        <v>87</v>
      </c>
      <c r="B35" s="240" t="s">
        <v>238</v>
      </c>
      <c r="C35" s="234"/>
      <c r="D35" s="235"/>
      <c r="E35" s="235"/>
      <c r="F35" s="420">
        <f>'5 - Données Financières ACF'!C40</f>
        <v>0</v>
      </c>
    </row>
    <row r="36" spans="1:15" ht="20.100000000000001" customHeight="1" x14ac:dyDescent="0.25">
      <c r="A36" s="347" t="s">
        <v>88</v>
      </c>
      <c r="B36" s="242" t="s">
        <v>267</v>
      </c>
      <c r="C36" s="234"/>
      <c r="D36" s="235"/>
      <c r="E36" s="235"/>
      <c r="F36" s="236">
        <f>'5 - Données Financières ACF'!C41</f>
        <v>0</v>
      </c>
    </row>
    <row r="37" spans="1:15" ht="20.100000000000001" customHeight="1" x14ac:dyDescent="0.25">
      <c r="A37" s="249">
        <v>64</v>
      </c>
      <c r="B37" s="249" t="s">
        <v>90</v>
      </c>
      <c r="C37" s="250" t="s">
        <v>126</v>
      </c>
      <c r="D37" s="303">
        <f>'3 - Données Financières struc'!C17-E37</f>
        <v>0</v>
      </c>
      <c r="E37" s="344">
        <f>SUM(E28:E36)</f>
        <v>0</v>
      </c>
      <c r="F37" s="303">
        <f>SUM(F35:F36)</f>
        <v>0</v>
      </c>
    </row>
    <row r="38" spans="1:15" ht="20.100000000000001" customHeight="1" x14ac:dyDescent="0.25">
      <c r="A38" s="251">
        <v>65</v>
      </c>
      <c r="B38" s="252" t="s">
        <v>91</v>
      </c>
      <c r="C38" s="250" t="s">
        <v>125</v>
      </c>
      <c r="D38" s="303">
        <f>'3 - Données Financières struc'!C18-E38</f>
        <v>0</v>
      </c>
      <c r="E38" s="235"/>
      <c r="F38" s="303">
        <f>'5 - Données Financières ACF'!C16</f>
        <v>0</v>
      </c>
    </row>
    <row r="39" spans="1:15" s="97" customFormat="1" ht="20.100000000000001" customHeight="1" x14ac:dyDescent="0.25">
      <c r="A39" s="251">
        <v>66</v>
      </c>
      <c r="B39" s="252" t="s">
        <v>92</v>
      </c>
      <c r="C39" s="250" t="s">
        <v>124</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93</v>
      </c>
      <c r="C40" s="250" t="s">
        <v>123</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94</v>
      </c>
      <c r="C41" s="246"/>
      <c r="D41" s="235"/>
      <c r="E41" s="241">
        <f>'4 - Données Financières AGC PIL'!G40</f>
        <v>0</v>
      </c>
      <c r="F41" s="235"/>
    </row>
    <row r="42" spans="1:15" ht="36" customHeight="1" x14ac:dyDescent="0.25">
      <c r="A42" s="249">
        <v>68</v>
      </c>
      <c r="B42" s="253" t="s">
        <v>95</v>
      </c>
      <c r="C42" s="250" t="s">
        <v>249</v>
      </c>
      <c r="D42" s="344">
        <f>'3 - Données Financières struc'!C21-E42</f>
        <v>0</v>
      </c>
      <c r="E42" s="344">
        <f>SUM(E41)</f>
        <v>0</v>
      </c>
      <c r="F42" s="303">
        <f>'5 - Données Financières ACF'!C19</f>
        <v>0</v>
      </c>
    </row>
    <row r="43" spans="1:15" ht="20.100000000000001" customHeight="1" x14ac:dyDescent="0.25">
      <c r="A43" s="249">
        <v>69</v>
      </c>
      <c r="B43" s="249" t="s">
        <v>96</v>
      </c>
      <c r="C43" s="250" t="s">
        <v>122</v>
      </c>
      <c r="D43" s="344">
        <f>'3 - Données Financières struc'!C22-E43</f>
        <v>0</v>
      </c>
      <c r="E43" s="254"/>
      <c r="F43" s="254"/>
    </row>
    <row r="44" spans="1:15" ht="20.100000000000001" customHeight="1" x14ac:dyDescent="0.25">
      <c r="A44" s="845" t="s">
        <v>97</v>
      </c>
      <c r="B44" s="845"/>
      <c r="C44" s="255"/>
      <c r="D44" s="344">
        <f>'3 - Données Financières struc'!C23-E44</f>
        <v>0</v>
      </c>
      <c r="E44" s="344">
        <f>E9+E21+E27+E37+E42</f>
        <v>0</v>
      </c>
      <c r="F44" s="344">
        <f>F5+F9+F21+F27+F37+F38+F39+F40+F42</f>
        <v>0</v>
      </c>
    </row>
    <row r="45" spans="1:15" ht="20.100000000000001" customHeight="1" x14ac:dyDescent="0.25">
      <c r="A45" s="243">
        <v>862</v>
      </c>
      <c r="B45" s="242" t="s">
        <v>322</v>
      </c>
      <c r="C45" s="234"/>
      <c r="D45" s="235"/>
      <c r="E45" s="241">
        <f>'4 - Données Financières AGC PIL'!G42</f>
        <v>0</v>
      </c>
      <c r="F45" s="524">
        <f>'5 - Données Financières ACF'!C43</f>
        <v>0</v>
      </c>
    </row>
    <row r="46" spans="1:15" ht="20.100000000000001" customHeight="1" x14ac:dyDescent="0.25">
      <c r="A46" s="249">
        <v>86</v>
      </c>
      <c r="B46" s="256" t="s">
        <v>98</v>
      </c>
      <c r="C46" s="250" t="s">
        <v>121</v>
      </c>
      <c r="D46" s="345">
        <f>'3 - Données Financières struc'!C24-E46</f>
        <v>0</v>
      </c>
      <c r="E46" s="303">
        <f>E45</f>
        <v>0</v>
      </c>
      <c r="F46" s="303">
        <f>F45</f>
        <v>0</v>
      </c>
    </row>
    <row r="47" spans="1:15" ht="38.25" customHeight="1" thickBot="1" x14ac:dyDescent="0.3">
      <c r="A47" s="846" t="s">
        <v>22</v>
      </c>
      <c r="B47" s="847"/>
      <c r="C47" s="257"/>
      <c r="D47" s="346">
        <f>'3 - Données Financières struc'!C25-E47</f>
        <v>0</v>
      </c>
      <c r="E47" s="421">
        <f>E44+E46</f>
        <v>0</v>
      </c>
      <c r="F47" s="346">
        <f>+F44+F46</f>
        <v>0</v>
      </c>
    </row>
    <row r="49" spans="3:6" ht="15.75" thickBot="1" x14ac:dyDescent="0.3"/>
    <row r="50" spans="3:6" ht="15" customHeight="1" x14ac:dyDescent="0.25">
      <c r="C50" s="839" t="s">
        <v>207</v>
      </c>
      <c r="D50" s="840"/>
      <c r="E50" s="840"/>
      <c r="F50" s="841"/>
    </row>
    <row r="51" spans="3:6" x14ac:dyDescent="0.25">
      <c r="C51" s="842"/>
      <c r="D51" s="843"/>
      <c r="E51" s="843"/>
      <c r="F51" s="844"/>
    </row>
    <row r="52" spans="3:6" ht="37.5" customHeight="1" x14ac:dyDescent="0.25">
      <c r="C52" s="835" t="s">
        <v>326</v>
      </c>
      <c r="D52" s="836"/>
      <c r="E52" s="422">
        <f>E47*35/100</f>
        <v>0</v>
      </c>
      <c r="F52" s="258" t="s">
        <v>152</v>
      </c>
    </row>
    <row r="53" spans="3:6" ht="35.25" customHeight="1" thickBot="1" x14ac:dyDescent="0.3">
      <c r="C53" s="837" t="s">
        <v>325</v>
      </c>
      <c r="D53" s="838"/>
      <c r="E53" s="510">
        <f>IF((F11)&gt;0,(F11*60/100),((F24+F35+F45)*60/100))</f>
        <v>0</v>
      </c>
      <c r="F53" s="259" t="s">
        <v>153</v>
      </c>
    </row>
  </sheetData>
  <sheetProtection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tabSelected="1"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856" t="s">
        <v>283</v>
      </c>
      <c r="B1" s="856"/>
      <c r="C1" s="856"/>
      <c r="D1" s="851"/>
      <c r="E1" s="853"/>
      <c r="F1" s="851"/>
    </row>
    <row r="2" spans="1:6" s="98" customFormat="1" ht="22.5" customHeight="1" x14ac:dyDescent="0.2">
      <c r="A2" s="856"/>
      <c r="B2" s="856"/>
      <c r="C2" s="856"/>
      <c r="D2" s="851"/>
      <c r="E2" s="853"/>
      <c r="F2" s="851"/>
    </row>
    <row r="3" spans="1:6" s="98" customFormat="1" x14ac:dyDescent="0.2">
      <c r="A3" s="857" t="s">
        <v>247</v>
      </c>
      <c r="B3" s="857"/>
      <c r="C3" s="41" t="s">
        <v>332</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174</v>
      </c>
      <c r="B6" s="854" t="s">
        <v>216</v>
      </c>
      <c r="C6" s="855"/>
      <c r="D6" s="41"/>
      <c r="E6" s="41"/>
      <c r="F6" s="41"/>
    </row>
    <row r="7" spans="1:6" s="98" customFormat="1" ht="24" customHeight="1" x14ac:dyDescent="0.2">
      <c r="A7" s="848" t="s">
        <v>175</v>
      </c>
      <c r="B7" s="281">
        <v>617</v>
      </c>
      <c r="C7" s="282" t="s">
        <v>257</v>
      </c>
      <c r="D7" s="261"/>
      <c r="E7" s="262"/>
      <c r="F7" s="262"/>
    </row>
    <row r="8" spans="1:6" s="98" customFormat="1" ht="24" customHeight="1" x14ac:dyDescent="0.2">
      <c r="A8" s="849"/>
      <c r="B8" s="283" t="s">
        <v>176</v>
      </c>
      <c r="C8" s="284" t="s">
        <v>177</v>
      </c>
      <c r="D8" s="261"/>
      <c r="E8" s="262"/>
      <c r="F8" s="262"/>
    </row>
    <row r="9" spans="1:6" s="98" customFormat="1" ht="24" customHeight="1" x14ac:dyDescent="0.2">
      <c r="A9" s="849"/>
      <c r="B9" s="283">
        <v>621</v>
      </c>
      <c r="C9" s="284" t="s">
        <v>258</v>
      </c>
      <c r="D9" s="261"/>
      <c r="E9" s="262"/>
      <c r="F9" s="262"/>
    </row>
    <row r="10" spans="1:6" s="98" customFormat="1" ht="24" customHeight="1" x14ac:dyDescent="0.2">
      <c r="A10" s="849"/>
      <c r="B10" s="283">
        <v>625</v>
      </c>
      <c r="C10" s="284" t="s">
        <v>265</v>
      </c>
      <c r="D10" s="261"/>
      <c r="E10" s="262"/>
      <c r="F10" s="262"/>
    </row>
    <row r="11" spans="1:6" s="98" customFormat="1" ht="24" customHeight="1" x14ac:dyDescent="0.2">
      <c r="A11" s="849"/>
      <c r="B11" s="283" t="s">
        <v>178</v>
      </c>
      <c r="C11" s="284" t="s">
        <v>65</v>
      </c>
      <c r="D11" s="261"/>
      <c r="E11" s="262"/>
      <c r="F11" s="262"/>
    </row>
    <row r="12" spans="1:6" s="98" customFormat="1" ht="24" customHeight="1" x14ac:dyDescent="0.2">
      <c r="A12" s="849"/>
      <c r="B12" s="283" t="s">
        <v>179</v>
      </c>
      <c r="C12" s="284" t="s">
        <v>66</v>
      </c>
      <c r="D12" s="261"/>
      <c r="E12" s="262"/>
      <c r="F12" s="262"/>
    </row>
    <row r="13" spans="1:6" s="98" customFormat="1" ht="24" customHeight="1" x14ac:dyDescent="0.2">
      <c r="A13" s="849"/>
      <c r="B13" s="283" t="s">
        <v>180</v>
      </c>
      <c r="C13" s="284" t="s">
        <v>67</v>
      </c>
      <c r="D13" s="261"/>
      <c r="E13" s="262"/>
      <c r="F13" s="262"/>
    </row>
    <row r="14" spans="1:6" s="98" customFormat="1" ht="24" customHeight="1" x14ac:dyDescent="0.2">
      <c r="A14" s="849"/>
      <c r="B14" s="283">
        <v>631</v>
      </c>
      <c r="C14" s="284" t="s">
        <v>141</v>
      </c>
      <c r="D14" s="261"/>
      <c r="E14" s="262"/>
      <c r="F14" s="262"/>
    </row>
    <row r="15" spans="1:6" s="98" customFormat="1" ht="24" customHeight="1" x14ac:dyDescent="0.2">
      <c r="A15" s="849"/>
      <c r="B15" s="283" t="s">
        <v>181</v>
      </c>
      <c r="C15" s="284" t="s">
        <v>143</v>
      </c>
      <c r="D15" s="261"/>
      <c r="E15" s="262"/>
      <c r="F15" s="262"/>
    </row>
    <row r="16" spans="1:6" s="98" customFormat="1" ht="24" customHeight="1" x14ac:dyDescent="0.2">
      <c r="A16" s="849"/>
      <c r="B16" s="283" t="s">
        <v>182</v>
      </c>
      <c r="C16" s="284" t="s">
        <v>145</v>
      </c>
      <c r="D16" s="261"/>
      <c r="E16" s="262"/>
      <c r="F16" s="262"/>
    </row>
    <row r="17" spans="1:7" s="98" customFormat="1" ht="24" customHeight="1" x14ac:dyDescent="0.2">
      <c r="A17" s="849"/>
      <c r="B17" s="285" t="s">
        <v>183</v>
      </c>
      <c r="C17" s="284" t="s">
        <v>80</v>
      </c>
      <c r="D17" s="41"/>
      <c r="E17" s="41"/>
      <c r="F17" s="267"/>
    </row>
    <row r="18" spans="1:7" s="98" customFormat="1" ht="24" customHeight="1" x14ac:dyDescent="0.2">
      <c r="A18" s="849"/>
      <c r="B18" s="283" t="s">
        <v>184</v>
      </c>
      <c r="C18" s="284" t="s">
        <v>81</v>
      </c>
      <c r="D18" s="41"/>
      <c r="E18" s="41"/>
      <c r="F18" s="267"/>
    </row>
    <row r="19" spans="1:7" s="98" customFormat="1" ht="24" customHeight="1" x14ac:dyDescent="0.2">
      <c r="A19" s="849"/>
      <c r="B19" s="283" t="s">
        <v>185</v>
      </c>
      <c r="C19" s="284" t="s">
        <v>82</v>
      </c>
      <c r="D19" s="41"/>
      <c r="E19" s="41"/>
      <c r="F19" s="267"/>
    </row>
    <row r="20" spans="1:7" s="98" customFormat="1" ht="24" customHeight="1" x14ac:dyDescent="0.2">
      <c r="A20" s="849"/>
      <c r="B20" s="283" t="s">
        <v>196</v>
      </c>
      <c r="C20" s="331" t="s">
        <v>83</v>
      </c>
      <c r="D20" s="364"/>
      <c r="E20" s="364"/>
      <c r="F20" s="267"/>
    </row>
    <row r="21" spans="1:7" s="98" customFormat="1" ht="24" customHeight="1" x14ac:dyDescent="0.2">
      <c r="A21" s="849"/>
      <c r="B21" s="283">
        <v>645</v>
      </c>
      <c r="C21" s="284" t="s">
        <v>84</v>
      </c>
      <c r="D21" s="41"/>
      <c r="E21" s="41"/>
      <c r="F21" s="267"/>
    </row>
    <row r="22" spans="1:7" s="98" customFormat="1" ht="24" customHeight="1" x14ac:dyDescent="0.2">
      <c r="A22" s="849"/>
      <c r="B22" s="283">
        <v>647</v>
      </c>
      <c r="C22" s="284" t="s">
        <v>85</v>
      </c>
      <c r="D22" s="41"/>
      <c r="E22" s="41"/>
      <c r="F22" s="267"/>
    </row>
    <row r="23" spans="1:7" s="98" customFormat="1" ht="24" customHeight="1" x14ac:dyDescent="0.2">
      <c r="A23" s="849"/>
      <c r="B23" s="315">
        <v>648</v>
      </c>
      <c r="C23" s="314" t="s">
        <v>86</v>
      </c>
      <c r="D23" s="41"/>
      <c r="E23" s="41"/>
      <c r="F23" s="267"/>
    </row>
    <row r="24" spans="1:7" s="98" customFormat="1" ht="24" customHeight="1" x14ac:dyDescent="0.2">
      <c r="A24" s="849"/>
      <c r="B24" s="315">
        <v>6815</v>
      </c>
      <c r="C24" s="314" t="s">
        <v>186</v>
      </c>
      <c r="D24" s="852"/>
      <c r="E24" s="852"/>
      <c r="F24" s="268"/>
    </row>
    <row r="25" spans="1:7" s="98" customFormat="1" ht="24" customHeight="1" thickBot="1" x14ac:dyDescent="0.25">
      <c r="A25" s="850"/>
      <c r="B25" s="313">
        <v>862</v>
      </c>
      <c r="C25" s="286" t="s">
        <v>187</v>
      </c>
    </row>
    <row r="26" spans="1:7" s="98" customFormat="1" ht="13.5" customHeight="1" thickBot="1" x14ac:dyDescent="0.3">
      <c r="A26" s="269"/>
      <c r="B26" s="270"/>
      <c r="C26" s="270"/>
      <c r="D26" s="41"/>
      <c r="E26" s="41"/>
      <c r="F26" s="271"/>
    </row>
    <row r="27" spans="1:7" s="98" customFormat="1" ht="24" customHeight="1" x14ac:dyDescent="0.2">
      <c r="A27" s="848" t="s">
        <v>188</v>
      </c>
      <c r="B27" s="325">
        <v>617</v>
      </c>
      <c r="C27" s="326" t="s">
        <v>257</v>
      </c>
    </row>
    <row r="28" spans="1:7" s="274" customFormat="1" ht="24" customHeight="1" x14ac:dyDescent="0.25">
      <c r="A28" s="849"/>
      <c r="B28" s="329" t="s">
        <v>176</v>
      </c>
      <c r="C28" s="330" t="s">
        <v>177</v>
      </c>
      <c r="D28" s="272"/>
      <c r="E28" s="272"/>
      <c r="F28" s="273"/>
      <c r="G28" s="273"/>
    </row>
    <row r="29" spans="1:7" s="274" customFormat="1" ht="24" customHeight="1" x14ac:dyDescent="0.25">
      <c r="A29" s="849"/>
      <c r="B29" s="283">
        <v>621</v>
      </c>
      <c r="C29" s="331" t="s">
        <v>258</v>
      </c>
      <c r="D29" s="275"/>
      <c r="E29" s="272"/>
      <c r="F29" s="273"/>
      <c r="G29" s="273"/>
    </row>
    <row r="30" spans="1:7" s="274" customFormat="1" ht="24" customHeight="1" x14ac:dyDescent="0.25">
      <c r="A30" s="849"/>
      <c r="B30" s="283">
        <v>623</v>
      </c>
      <c r="C30" s="331" t="s">
        <v>264</v>
      </c>
      <c r="D30" s="272"/>
      <c r="E30" s="272"/>
      <c r="F30" s="273"/>
      <c r="G30" s="273"/>
    </row>
    <row r="31" spans="1:7" s="274" customFormat="1" ht="24" customHeight="1" x14ac:dyDescent="0.25">
      <c r="A31" s="849"/>
      <c r="B31" s="283">
        <v>625</v>
      </c>
      <c r="C31" s="331" t="s">
        <v>265</v>
      </c>
      <c r="D31" s="272"/>
      <c r="E31" s="272"/>
      <c r="F31" s="273"/>
      <c r="G31" s="273"/>
    </row>
    <row r="32" spans="1:7" s="274" customFormat="1" ht="24" customHeight="1" x14ac:dyDescent="0.25">
      <c r="A32" s="849"/>
      <c r="B32" s="283" t="s">
        <v>178</v>
      </c>
      <c r="C32" s="331" t="s">
        <v>189</v>
      </c>
      <c r="D32" s="276"/>
      <c r="E32" s="272"/>
      <c r="F32" s="273"/>
      <c r="G32" s="273"/>
    </row>
    <row r="33" spans="1:7" s="274" customFormat="1" ht="24" customHeight="1" x14ac:dyDescent="0.25">
      <c r="A33" s="849"/>
      <c r="B33" s="283" t="s">
        <v>180</v>
      </c>
      <c r="C33" s="331" t="s">
        <v>259</v>
      </c>
      <c r="D33" s="276"/>
      <c r="E33" s="272"/>
      <c r="F33" s="273"/>
      <c r="G33" s="273"/>
    </row>
    <row r="34" spans="1:7" s="274" customFormat="1" ht="24" customHeight="1" x14ac:dyDescent="0.25">
      <c r="A34" s="849"/>
      <c r="B34" s="283">
        <v>631</v>
      </c>
      <c r="C34" s="331" t="s">
        <v>141</v>
      </c>
      <c r="D34" s="276"/>
      <c r="E34" s="272"/>
      <c r="F34" s="273"/>
      <c r="G34" s="273"/>
    </row>
    <row r="35" spans="1:7" s="274" customFormat="1" ht="24" customHeight="1" x14ac:dyDescent="0.25">
      <c r="A35" s="849"/>
      <c r="B35" s="283" t="s">
        <v>190</v>
      </c>
      <c r="C35" s="331" t="s">
        <v>143</v>
      </c>
      <c r="D35" s="276"/>
      <c r="E35" s="272"/>
      <c r="F35" s="273"/>
      <c r="G35" s="273"/>
    </row>
    <row r="36" spans="1:7" s="274" customFormat="1" ht="24" customHeight="1" x14ac:dyDescent="0.25">
      <c r="A36" s="849"/>
      <c r="B36" s="283" t="s">
        <v>191</v>
      </c>
      <c r="C36" s="331" t="s">
        <v>145</v>
      </c>
      <c r="D36" s="276"/>
      <c r="E36" s="272"/>
      <c r="F36" s="273"/>
      <c r="G36" s="273"/>
    </row>
    <row r="37" spans="1:7" s="274" customFormat="1" ht="24" customHeight="1" x14ac:dyDescent="0.25">
      <c r="A37" s="849"/>
      <c r="B37" s="283" t="s">
        <v>183</v>
      </c>
      <c r="C37" s="331" t="s">
        <v>80</v>
      </c>
      <c r="D37" s="276"/>
      <c r="E37" s="272"/>
      <c r="F37" s="273"/>
      <c r="G37" s="273"/>
    </row>
    <row r="38" spans="1:7" s="274" customFormat="1" ht="24" customHeight="1" x14ac:dyDescent="0.25">
      <c r="A38" s="849"/>
      <c r="B38" s="283" t="s">
        <v>184</v>
      </c>
      <c r="C38" s="331" t="s">
        <v>81</v>
      </c>
      <c r="D38" s="276"/>
      <c r="E38" s="272"/>
      <c r="F38" s="273"/>
      <c r="G38" s="273"/>
    </row>
    <row r="39" spans="1:7" s="274" customFormat="1" ht="24" customHeight="1" x14ac:dyDescent="0.25">
      <c r="A39" s="849"/>
      <c r="B39" s="283" t="s">
        <v>185</v>
      </c>
      <c r="C39" s="331" t="s">
        <v>82</v>
      </c>
      <c r="D39" s="276"/>
      <c r="E39" s="272"/>
      <c r="F39" s="273"/>
      <c r="G39" s="273"/>
    </row>
    <row r="40" spans="1:7" s="274" customFormat="1" ht="24" customHeight="1" x14ac:dyDescent="0.25">
      <c r="A40" s="849"/>
      <c r="B40" s="283" t="s">
        <v>196</v>
      </c>
      <c r="C40" s="331" t="s">
        <v>83</v>
      </c>
      <c r="D40" s="277"/>
      <c r="E40" s="272"/>
      <c r="F40" s="273"/>
      <c r="G40" s="273"/>
    </row>
    <row r="41" spans="1:7" s="274" customFormat="1" ht="24" customHeight="1" x14ac:dyDescent="0.25">
      <c r="A41" s="849"/>
      <c r="B41" s="283">
        <v>645</v>
      </c>
      <c r="C41" s="331" t="s">
        <v>84</v>
      </c>
      <c r="D41" s="277"/>
      <c r="E41" s="272"/>
      <c r="F41" s="273"/>
      <c r="G41" s="273"/>
    </row>
    <row r="42" spans="1:7" s="274" customFormat="1" ht="24" customHeight="1" x14ac:dyDescent="0.25">
      <c r="A42" s="849"/>
      <c r="B42" s="283">
        <v>647</v>
      </c>
      <c r="C42" s="331" t="s">
        <v>85</v>
      </c>
      <c r="D42" s="277"/>
      <c r="E42" s="272"/>
      <c r="F42" s="273"/>
      <c r="G42" s="273"/>
    </row>
    <row r="43" spans="1:7" s="274" customFormat="1" ht="24" customHeight="1" x14ac:dyDescent="0.25">
      <c r="A43" s="849"/>
      <c r="B43" s="283">
        <v>648</v>
      </c>
      <c r="C43" s="331" t="s">
        <v>86</v>
      </c>
      <c r="D43" s="277"/>
      <c r="E43" s="272"/>
      <c r="F43" s="273"/>
      <c r="G43" s="273"/>
    </row>
    <row r="44" spans="1:7" s="274" customFormat="1" ht="24" customHeight="1" x14ac:dyDescent="0.25">
      <c r="A44" s="849"/>
      <c r="B44" s="327" t="s">
        <v>256</v>
      </c>
      <c r="C44" s="328" t="s">
        <v>186</v>
      </c>
      <c r="D44" s="276"/>
      <c r="E44" s="272"/>
      <c r="F44" s="273"/>
      <c r="G44" s="273"/>
    </row>
    <row r="45" spans="1:7" s="274" customFormat="1" ht="24" customHeight="1" thickBot="1" x14ac:dyDescent="0.3">
      <c r="A45" s="850"/>
      <c r="B45" s="260">
        <v>862</v>
      </c>
      <c r="C45" s="260" t="s">
        <v>187</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48" t="s">
        <v>203</v>
      </c>
      <c r="B47" s="325">
        <v>617</v>
      </c>
      <c r="C47" s="326" t="s">
        <v>257</v>
      </c>
      <c r="D47" s="277"/>
      <c r="E47" s="272"/>
      <c r="F47" s="273"/>
      <c r="G47" s="273"/>
    </row>
    <row r="48" spans="1:7" s="274" customFormat="1" ht="24" customHeight="1" x14ac:dyDescent="0.25">
      <c r="A48" s="849"/>
      <c r="B48" s="283" t="s">
        <v>176</v>
      </c>
      <c r="C48" s="331" t="s">
        <v>177</v>
      </c>
      <c r="D48" s="272"/>
      <c r="E48" s="272"/>
      <c r="F48" s="273"/>
      <c r="G48" s="273"/>
    </row>
    <row r="49" spans="1:7" s="274" customFormat="1" ht="24" customHeight="1" x14ac:dyDescent="0.25">
      <c r="A49" s="849"/>
      <c r="B49" s="283">
        <v>621</v>
      </c>
      <c r="C49" s="331" t="s">
        <v>258</v>
      </c>
      <c r="D49" s="272"/>
      <c r="E49" s="272"/>
      <c r="F49" s="273"/>
      <c r="G49" s="273"/>
    </row>
    <row r="50" spans="1:7" s="274" customFormat="1" ht="24" customHeight="1" x14ac:dyDescent="0.25">
      <c r="A50" s="849"/>
      <c r="B50" s="332" t="s">
        <v>193</v>
      </c>
      <c r="C50" s="332" t="s">
        <v>311</v>
      </c>
      <c r="D50" s="272"/>
      <c r="E50" s="272"/>
      <c r="F50" s="273"/>
      <c r="G50" s="273"/>
    </row>
    <row r="51" spans="1:7" s="274" customFormat="1" ht="24" customHeight="1" x14ac:dyDescent="0.25">
      <c r="A51" s="849"/>
      <c r="B51" s="283" t="s">
        <v>194</v>
      </c>
      <c r="C51" s="331" t="s">
        <v>195</v>
      </c>
      <c r="D51" s="272"/>
      <c r="E51" s="272"/>
      <c r="F51" s="273"/>
      <c r="G51" s="273"/>
    </row>
    <row r="52" spans="1:7" s="274" customFormat="1" ht="24" customHeight="1" x14ac:dyDescent="0.25">
      <c r="A52" s="849"/>
      <c r="B52" s="332">
        <v>625</v>
      </c>
      <c r="C52" s="332" t="s">
        <v>266</v>
      </c>
      <c r="D52" s="272"/>
      <c r="E52" s="272"/>
      <c r="F52" s="273"/>
      <c r="G52" s="273"/>
    </row>
    <row r="53" spans="1:7" s="274" customFormat="1" ht="24" customHeight="1" x14ac:dyDescent="0.25">
      <c r="A53" s="849"/>
      <c r="B53" s="283" t="s">
        <v>178</v>
      </c>
      <c r="C53" s="331" t="s">
        <v>192</v>
      </c>
      <c r="D53" s="272"/>
      <c r="E53" s="272"/>
      <c r="F53" s="273"/>
      <c r="G53" s="273"/>
    </row>
    <row r="54" spans="1:7" s="274" customFormat="1" ht="24" customHeight="1" x14ac:dyDescent="0.25">
      <c r="A54" s="849"/>
      <c r="B54" s="283" t="s">
        <v>180</v>
      </c>
      <c r="C54" s="331" t="s">
        <v>67</v>
      </c>
      <c r="D54" s="272"/>
      <c r="E54" s="272"/>
      <c r="F54" s="273"/>
      <c r="G54" s="273"/>
    </row>
    <row r="55" spans="1:7" s="274" customFormat="1" ht="24" customHeight="1" x14ac:dyDescent="0.25">
      <c r="A55" s="849"/>
      <c r="B55" s="332">
        <v>631</v>
      </c>
      <c r="C55" s="332" t="s">
        <v>141</v>
      </c>
      <c r="D55" s="272"/>
      <c r="E55" s="272"/>
      <c r="F55" s="273"/>
      <c r="G55" s="273"/>
    </row>
    <row r="56" spans="1:7" ht="24" customHeight="1" x14ac:dyDescent="0.25">
      <c r="A56" s="849"/>
      <c r="B56" s="283" t="s">
        <v>245</v>
      </c>
      <c r="C56" s="331" t="s">
        <v>143</v>
      </c>
      <c r="D56" s="272"/>
      <c r="E56" s="272"/>
      <c r="F56" s="273"/>
      <c r="G56" s="273"/>
    </row>
    <row r="57" spans="1:7" ht="24" customHeight="1" x14ac:dyDescent="0.25">
      <c r="A57" s="849"/>
      <c r="B57" s="332" t="s">
        <v>182</v>
      </c>
      <c r="C57" s="332" t="s">
        <v>145</v>
      </c>
      <c r="D57" s="272"/>
      <c r="E57" s="272"/>
      <c r="F57" s="273"/>
      <c r="G57" s="273"/>
    </row>
    <row r="58" spans="1:7" ht="24" customHeight="1" x14ac:dyDescent="0.25">
      <c r="A58" s="849"/>
      <c r="B58" s="283" t="s">
        <v>183</v>
      </c>
      <c r="C58" s="331" t="s">
        <v>80</v>
      </c>
    </row>
    <row r="59" spans="1:7" ht="24" customHeight="1" x14ac:dyDescent="0.25">
      <c r="A59" s="849"/>
      <c r="B59" s="332" t="s">
        <v>184</v>
      </c>
      <c r="C59" s="332" t="s">
        <v>81</v>
      </c>
    </row>
    <row r="60" spans="1:7" ht="24" customHeight="1" x14ac:dyDescent="0.25">
      <c r="A60" s="849"/>
      <c r="B60" s="283" t="s">
        <v>185</v>
      </c>
      <c r="C60" s="331" t="s">
        <v>82</v>
      </c>
    </row>
    <row r="61" spans="1:7" ht="24" customHeight="1" x14ac:dyDescent="0.25">
      <c r="A61" s="849"/>
      <c r="B61" s="332" t="s">
        <v>196</v>
      </c>
      <c r="C61" s="332" t="s">
        <v>83</v>
      </c>
    </row>
    <row r="62" spans="1:7" ht="24" customHeight="1" x14ac:dyDescent="0.25">
      <c r="A62" s="849"/>
      <c r="B62" s="283">
        <v>645</v>
      </c>
      <c r="C62" s="331" t="s">
        <v>84</v>
      </c>
    </row>
    <row r="63" spans="1:7" ht="24" customHeight="1" x14ac:dyDescent="0.25">
      <c r="A63" s="849"/>
      <c r="B63" s="332">
        <v>647</v>
      </c>
      <c r="C63" s="332" t="s">
        <v>85</v>
      </c>
    </row>
    <row r="64" spans="1:7" ht="24" customHeight="1" x14ac:dyDescent="0.25">
      <c r="A64" s="849"/>
      <c r="B64" s="283">
        <v>648</v>
      </c>
      <c r="C64" s="331" t="s">
        <v>86</v>
      </c>
    </row>
    <row r="65" spans="1:3" ht="24" customHeight="1" x14ac:dyDescent="0.25">
      <c r="A65" s="849"/>
      <c r="B65" s="283">
        <v>6815</v>
      </c>
      <c r="C65" s="331" t="s">
        <v>186</v>
      </c>
    </row>
    <row r="66" spans="1:3" ht="24" customHeight="1" thickBot="1" x14ac:dyDescent="0.3">
      <c r="A66" s="850"/>
      <c r="B66" s="260">
        <v>862</v>
      </c>
      <c r="C66" s="260" t="s">
        <v>187</v>
      </c>
    </row>
    <row r="67" spans="1:3" ht="13.5" customHeight="1" thickBot="1" x14ac:dyDescent="0.3"/>
    <row r="68" spans="1:3" ht="24" customHeight="1" x14ac:dyDescent="0.25">
      <c r="A68" s="848" t="s">
        <v>197</v>
      </c>
      <c r="B68" s="325">
        <v>617</v>
      </c>
      <c r="C68" s="326" t="s">
        <v>257</v>
      </c>
    </row>
    <row r="69" spans="1:3" ht="24" customHeight="1" x14ac:dyDescent="0.25">
      <c r="A69" s="849"/>
      <c r="B69" s="283" t="s">
        <v>176</v>
      </c>
      <c r="C69" s="331" t="s">
        <v>177</v>
      </c>
    </row>
    <row r="70" spans="1:3" ht="24" customHeight="1" x14ac:dyDescent="0.25">
      <c r="A70" s="849"/>
      <c r="B70" s="333" t="s">
        <v>274</v>
      </c>
      <c r="C70" s="332" t="s">
        <v>246</v>
      </c>
    </row>
    <row r="71" spans="1:3" ht="24" customHeight="1" x14ac:dyDescent="0.25">
      <c r="A71" s="849"/>
      <c r="B71" s="283">
        <v>622</v>
      </c>
      <c r="C71" s="331" t="s">
        <v>198</v>
      </c>
    </row>
    <row r="72" spans="1:3" ht="24" customHeight="1" x14ac:dyDescent="0.25">
      <c r="A72" s="849"/>
      <c r="B72" s="333">
        <v>623</v>
      </c>
      <c r="C72" s="332" t="s">
        <v>199</v>
      </c>
    </row>
    <row r="73" spans="1:3" ht="24" customHeight="1" x14ac:dyDescent="0.25">
      <c r="A73" s="849"/>
      <c r="B73" s="283">
        <v>625</v>
      </c>
      <c r="C73" s="331" t="s">
        <v>202</v>
      </c>
    </row>
    <row r="74" spans="1:3" ht="24" customHeight="1" x14ac:dyDescent="0.25">
      <c r="A74" s="849"/>
      <c r="B74" s="283" t="s">
        <v>200</v>
      </c>
      <c r="C74" s="331" t="s">
        <v>201</v>
      </c>
    </row>
    <row r="75" spans="1:3" ht="24" customHeight="1" thickBot="1" x14ac:dyDescent="0.3">
      <c r="A75" s="850"/>
      <c r="B75" s="313" t="s">
        <v>178</v>
      </c>
      <c r="C75" s="406" t="s">
        <v>192</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2024-02-19T12:46:03Z</dcterms:modified>
</cp:coreProperties>
</file>