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I:\services\as\FINANCIER\TMS 2011-2012-2013-2014-2015-2016\EXERCICE 2025\Ludo Sejours et BAFA\"/>
    </mc:Choice>
  </mc:AlternateContent>
  <xr:revisionPtr revIDLastSave="0" documentId="13_ncr:1_{DCE1679D-59BD-4242-86CA-F5EDB4C0E2B1}" xr6:coauthVersionLast="47" xr6:coauthVersionMax="47" xr10:uidLastSave="{00000000-0000-0000-0000-000000000000}"/>
  <bookViews>
    <workbookView xWindow="330" yWindow="-120" windowWidth="28590" windowHeight="15720" xr2:uid="{B7A9373F-AD46-4647-AB4F-703E206F1E0C}"/>
  </bookViews>
  <sheets>
    <sheet name="Feuil1" sheetId="1" r:id="rId1"/>
  </sheets>
  <definedNames>
    <definedName name="BAFA">Feuil1!$Q$4:$Q$5</definedName>
    <definedName name="BAFD">Feuil1!$R$4:$R$5</definedName>
    <definedName name="_xlnm.Print_Area" localSheetId="0">Feuil1!$A$1:$O$76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3" i="1" l="1"/>
  <c r="D38" i="1"/>
  <c r="L17" i="1"/>
  <c r="L18" i="1"/>
  <c r="L19" i="1"/>
  <c r="L20" i="1"/>
  <c r="L21" i="1"/>
  <c r="L23" i="1"/>
  <c r="L24" i="1"/>
  <c r="L25" i="1"/>
  <c r="L26" i="1"/>
  <c r="L27" i="1"/>
  <c r="N17" i="1"/>
  <c r="N20" i="1"/>
  <c r="N21" i="1"/>
  <c r="N24" i="1"/>
  <c r="N25" i="1"/>
  <c r="N26" i="1"/>
  <c r="N27" i="1"/>
  <c r="C35" i="1"/>
  <c r="H16" i="1"/>
  <c r="N16" i="1" s="1"/>
  <c r="H17" i="1"/>
  <c r="H18" i="1"/>
  <c r="N18" i="1" s="1"/>
  <c r="H19" i="1"/>
  <c r="N19" i="1" s="1"/>
  <c r="H20" i="1"/>
  <c r="H21" i="1"/>
  <c r="H22" i="1"/>
  <c r="L22" i="1" s="1"/>
  <c r="H23" i="1"/>
  <c r="H24" i="1"/>
  <c r="H25" i="1"/>
  <c r="H26" i="1"/>
  <c r="H27" i="1"/>
  <c r="H15" i="1"/>
  <c r="N15" i="1" s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39" i="1"/>
  <c r="S340" i="1"/>
  <c r="S341" i="1"/>
  <c r="S342" i="1"/>
  <c r="S343" i="1"/>
  <c r="S344" i="1"/>
  <c r="S345" i="1"/>
  <c r="S346" i="1"/>
  <c r="S347" i="1"/>
  <c r="S348" i="1"/>
  <c r="S349" i="1"/>
  <c r="S350" i="1"/>
  <c r="S351" i="1"/>
  <c r="S352" i="1"/>
  <c r="S353" i="1"/>
  <c r="S354" i="1"/>
  <c r="S355" i="1"/>
  <c r="S356" i="1"/>
  <c r="S357" i="1"/>
  <c r="S358" i="1"/>
  <c r="S359" i="1"/>
  <c r="S360" i="1"/>
  <c r="S361" i="1"/>
  <c r="S362" i="1"/>
  <c r="S363" i="1"/>
  <c r="S364" i="1"/>
  <c r="S365" i="1"/>
  <c r="S366" i="1"/>
  <c r="S367" i="1"/>
  <c r="S368" i="1"/>
  <c r="S369" i="1"/>
  <c r="S370" i="1"/>
  <c r="S371" i="1"/>
  <c r="S372" i="1"/>
  <c r="S373" i="1"/>
  <c r="S374" i="1"/>
  <c r="S375" i="1"/>
  <c r="S376" i="1"/>
  <c r="S377" i="1"/>
  <c r="S378" i="1"/>
  <c r="S14" i="1"/>
  <c r="Q21" i="1"/>
  <c r="R21" i="1"/>
  <c r="Q22" i="1"/>
  <c r="R22" i="1"/>
  <c r="Q23" i="1"/>
  <c r="R23" i="1"/>
  <c r="Q24" i="1"/>
  <c r="R24" i="1"/>
  <c r="Q25" i="1"/>
  <c r="R25" i="1"/>
  <c r="Q26" i="1"/>
  <c r="R26" i="1"/>
  <c r="Q27" i="1"/>
  <c r="R27" i="1"/>
  <c r="Q28" i="1"/>
  <c r="R28" i="1"/>
  <c r="Q29" i="1"/>
  <c r="R29" i="1"/>
  <c r="Q30" i="1"/>
  <c r="R30" i="1"/>
  <c r="Q31" i="1"/>
  <c r="R31" i="1"/>
  <c r="Q32" i="1"/>
  <c r="R32" i="1"/>
  <c r="Q33" i="1"/>
  <c r="R33" i="1"/>
  <c r="Q34" i="1"/>
  <c r="R34" i="1"/>
  <c r="Q35" i="1"/>
  <c r="R35" i="1"/>
  <c r="Q36" i="1"/>
  <c r="R36" i="1"/>
  <c r="Q37" i="1"/>
  <c r="R37" i="1"/>
  <c r="Q38" i="1"/>
  <c r="R38" i="1"/>
  <c r="Q39" i="1"/>
  <c r="R39" i="1"/>
  <c r="Q40" i="1"/>
  <c r="R40" i="1"/>
  <c r="Q41" i="1"/>
  <c r="R41" i="1"/>
  <c r="Q42" i="1"/>
  <c r="R42" i="1"/>
  <c r="Q43" i="1"/>
  <c r="R43" i="1"/>
  <c r="Q44" i="1"/>
  <c r="R44" i="1"/>
  <c r="Q45" i="1"/>
  <c r="R45" i="1"/>
  <c r="Q46" i="1"/>
  <c r="R46" i="1"/>
  <c r="Q47" i="1"/>
  <c r="R47" i="1"/>
  <c r="Q48" i="1"/>
  <c r="R48" i="1"/>
  <c r="Q49" i="1"/>
  <c r="R49" i="1"/>
  <c r="Q50" i="1"/>
  <c r="R50" i="1"/>
  <c r="Q51" i="1"/>
  <c r="R51" i="1"/>
  <c r="Q52" i="1"/>
  <c r="R52" i="1"/>
  <c r="Q53" i="1"/>
  <c r="R53" i="1"/>
  <c r="Q54" i="1"/>
  <c r="R54" i="1"/>
  <c r="Q55" i="1"/>
  <c r="R55" i="1"/>
  <c r="Q56" i="1"/>
  <c r="R56" i="1"/>
  <c r="Q57" i="1"/>
  <c r="R57" i="1"/>
  <c r="Q58" i="1"/>
  <c r="R58" i="1"/>
  <c r="Q59" i="1"/>
  <c r="R59" i="1"/>
  <c r="Q60" i="1"/>
  <c r="R60" i="1"/>
  <c r="Q61" i="1"/>
  <c r="R61" i="1"/>
  <c r="Q62" i="1"/>
  <c r="R62" i="1"/>
  <c r="Q63" i="1"/>
  <c r="R63" i="1"/>
  <c r="Q64" i="1"/>
  <c r="R64" i="1"/>
  <c r="Q65" i="1"/>
  <c r="R65" i="1"/>
  <c r="Q66" i="1"/>
  <c r="R66" i="1"/>
  <c r="Q67" i="1"/>
  <c r="R67" i="1"/>
  <c r="Q68" i="1"/>
  <c r="R68" i="1"/>
  <c r="Q69" i="1"/>
  <c r="R69" i="1"/>
  <c r="Q70" i="1"/>
  <c r="R70" i="1"/>
  <c r="Q71" i="1"/>
  <c r="R71" i="1"/>
  <c r="Q72" i="1"/>
  <c r="R72" i="1"/>
  <c r="Q73" i="1"/>
  <c r="R73" i="1"/>
  <c r="Q74" i="1"/>
  <c r="R74" i="1"/>
  <c r="Q75" i="1"/>
  <c r="R75" i="1"/>
  <c r="Q76" i="1"/>
  <c r="R76" i="1"/>
  <c r="Q77" i="1"/>
  <c r="R77" i="1"/>
  <c r="Q78" i="1"/>
  <c r="R78" i="1"/>
  <c r="Q79" i="1"/>
  <c r="R79" i="1"/>
  <c r="Q80" i="1"/>
  <c r="R80" i="1"/>
  <c r="Q81" i="1"/>
  <c r="R81" i="1"/>
  <c r="Q82" i="1"/>
  <c r="R82" i="1"/>
  <c r="Q83" i="1"/>
  <c r="R83" i="1"/>
  <c r="Q84" i="1"/>
  <c r="R84" i="1"/>
  <c r="Q85" i="1"/>
  <c r="R85" i="1"/>
  <c r="Q86" i="1"/>
  <c r="R86" i="1"/>
  <c r="Q87" i="1"/>
  <c r="R87" i="1"/>
  <c r="Q88" i="1"/>
  <c r="R88" i="1"/>
  <c r="Q89" i="1"/>
  <c r="R89" i="1"/>
  <c r="Q90" i="1"/>
  <c r="R90" i="1"/>
  <c r="Q91" i="1"/>
  <c r="R91" i="1"/>
  <c r="Q92" i="1"/>
  <c r="R92" i="1"/>
  <c r="Q93" i="1"/>
  <c r="R93" i="1"/>
  <c r="Q94" i="1"/>
  <c r="R94" i="1"/>
  <c r="Q95" i="1"/>
  <c r="R95" i="1"/>
  <c r="Q96" i="1"/>
  <c r="R96" i="1"/>
  <c r="Q97" i="1"/>
  <c r="R97" i="1"/>
  <c r="Q98" i="1"/>
  <c r="R98" i="1"/>
  <c r="Q99" i="1"/>
  <c r="R99" i="1"/>
  <c r="Q100" i="1"/>
  <c r="R100" i="1"/>
  <c r="Q101" i="1"/>
  <c r="R101" i="1"/>
  <c r="Q102" i="1"/>
  <c r="R102" i="1"/>
  <c r="Q103" i="1"/>
  <c r="R103" i="1"/>
  <c r="Q104" i="1"/>
  <c r="R104" i="1"/>
  <c r="Q105" i="1"/>
  <c r="R105" i="1"/>
  <c r="Q106" i="1"/>
  <c r="R106" i="1"/>
  <c r="Q107" i="1"/>
  <c r="R107" i="1"/>
  <c r="Q108" i="1"/>
  <c r="R108" i="1"/>
  <c r="Q109" i="1"/>
  <c r="R109" i="1"/>
  <c r="Q110" i="1"/>
  <c r="R110" i="1"/>
  <c r="Q111" i="1"/>
  <c r="R111" i="1"/>
  <c r="Q112" i="1"/>
  <c r="R112" i="1"/>
  <c r="Q113" i="1"/>
  <c r="R113" i="1"/>
  <c r="Q114" i="1"/>
  <c r="R114" i="1"/>
  <c r="Q115" i="1"/>
  <c r="R115" i="1"/>
  <c r="Q116" i="1"/>
  <c r="R116" i="1"/>
  <c r="Q117" i="1"/>
  <c r="R117" i="1"/>
  <c r="Q118" i="1"/>
  <c r="R118" i="1"/>
  <c r="Q119" i="1"/>
  <c r="R119" i="1"/>
  <c r="Q120" i="1"/>
  <c r="R120" i="1"/>
  <c r="Q121" i="1"/>
  <c r="R121" i="1"/>
  <c r="Q122" i="1"/>
  <c r="R122" i="1"/>
  <c r="Q123" i="1"/>
  <c r="R123" i="1"/>
  <c r="Q124" i="1"/>
  <c r="R124" i="1"/>
  <c r="Q125" i="1"/>
  <c r="R125" i="1"/>
  <c r="Q126" i="1"/>
  <c r="R126" i="1"/>
  <c r="Q127" i="1"/>
  <c r="R127" i="1"/>
  <c r="Q128" i="1"/>
  <c r="R128" i="1"/>
  <c r="Q129" i="1"/>
  <c r="R129" i="1"/>
  <c r="Q130" i="1"/>
  <c r="R130" i="1"/>
  <c r="Q131" i="1"/>
  <c r="R131" i="1"/>
  <c r="Q132" i="1"/>
  <c r="R132" i="1"/>
  <c r="Q133" i="1"/>
  <c r="R133" i="1"/>
  <c r="Q134" i="1"/>
  <c r="R134" i="1"/>
  <c r="Q135" i="1"/>
  <c r="R135" i="1"/>
  <c r="Q136" i="1"/>
  <c r="R136" i="1"/>
  <c r="Q137" i="1"/>
  <c r="R137" i="1"/>
  <c r="Q138" i="1"/>
  <c r="R138" i="1"/>
  <c r="Q139" i="1"/>
  <c r="R139" i="1"/>
  <c r="Q140" i="1"/>
  <c r="R140" i="1"/>
  <c r="Q141" i="1"/>
  <c r="R141" i="1"/>
  <c r="Q142" i="1"/>
  <c r="R142" i="1"/>
  <c r="Q143" i="1"/>
  <c r="R143" i="1"/>
  <c r="Q144" i="1"/>
  <c r="R144" i="1"/>
  <c r="Q145" i="1"/>
  <c r="R145" i="1"/>
  <c r="Q146" i="1"/>
  <c r="R146" i="1"/>
  <c r="Q147" i="1"/>
  <c r="R147" i="1"/>
  <c r="Q148" i="1"/>
  <c r="R148" i="1"/>
  <c r="Q149" i="1"/>
  <c r="R149" i="1"/>
  <c r="Q150" i="1"/>
  <c r="R150" i="1"/>
  <c r="Q151" i="1"/>
  <c r="R151" i="1"/>
  <c r="Q152" i="1"/>
  <c r="R152" i="1"/>
  <c r="Q153" i="1"/>
  <c r="R153" i="1"/>
  <c r="Q154" i="1"/>
  <c r="R154" i="1"/>
  <c r="Q155" i="1"/>
  <c r="R155" i="1"/>
  <c r="Q156" i="1"/>
  <c r="R156" i="1"/>
  <c r="Q157" i="1"/>
  <c r="R157" i="1"/>
  <c r="Q158" i="1"/>
  <c r="R158" i="1"/>
  <c r="Q159" i="1"/>
  <c r="R159" i="1"/>
  <c r="Q160" i="1"/>
  <c r="R160" i="1"/>
  <c r="Q161" i="1"/>
  <c r="R161" i="1"/>
  <c r="Q162" i="1"/>
  <c r="R162" i="1"/>
  <c r="Q163" i="1"/>
  <c r="R163" i="1"/>
  <c r="Q164" i="1"/>
  <c r="R164" i="1"/>
  <c r="Q165" i="1"/>
  <c r="R165" i="1"/>
  <c r="Q166" i="1"/>
  <c r="R166" i="1"/>
  <c r="Q167" i="1"/>
  <c r="R167" i="1"/>
  <c r="Q168" i="1"/>
  <c r="R168" i="1"/>
  <c r="Q169" i="1"/>
  <c r="R169" i="1"/>
  <c r="Q170" i="1"/>
  <c r="R170" i="1"/>
  <c r="Q171" i="1"/>
  <c r="R171" i="1"/>
  <c r="Q172" i="1"/>
  <c r="R172" i="1"/>
  <c r="Q173" i="1"/>
  <c r="R173" i="1"/>
  <c r="Q174" i="1"/>
  <c r="R174" i="1"/>
  <c r="Q175" i="1"/>
  <c r="R175" i="1"/>
  <c r="Q176" i="1"/>
  <c r="R176" i="1"/>
  <c r="Q177" i="1"/>
  <c r="R177" i="1"/>
  <c r="Q178" i="1"/>
  <c r="R178" i="1"/>
  <c r="Q179" i="1"/>
  <c r="R179" i="1"/>
  <c r="Q180" i="1"/>
  <c r="R180" i="1"/>
  <c r="Q181" i="1"/>
  <c r="R181" i="1"/>
  <c r="Q182" i="1"/>
  <c r="R182" i="1"/>
  <c r="Q183" i="1"/>
  <c r="R183" i="1"/>
  <c r="Q184" i="1"/>
  <c r="R184" i="1"/>
  <c r="Q185" i="1"/>
  <c r="R185" i="1"/>
  <c r="Q186" i="1"/>
  <c r="R186" i="1"/>
  <c r="Q187" i="1"/>
  <c r="R187" i="1"/>
  <c r="Q188" i="1"/>
  <c r="R188" i="1"/>
  <c r="Q189" i="1"/>
  <c r="R189" i="1"/>
  <c r="Q190" i="1"/>
  <c r="R190" i="1"/>
  <c r="Q191" i="1"/>
  <c r="R191" i="1"/>
  <c r="Q192" i="1"/>
  <c r="R192" i="1"/>
  <c r="Q193" i="1"/>
  <c r="R193" i="1"/>
  <c r="Q194" i="1"/>
  <c r="R194" i="1"/>
  <c r="Q195" i="1"/>
  <c r="R195" i="1"/>
  <c r="Q196" i="1"/>
  <c r="R196" i="1"/>
  <c r="Q197" i="1"/>
  <c r="R197" i="1"/>
  <c r="Q198" i="1"/>
  <c r="R198" i="1"/>
  <c r="Q199" i="1"/>
  <c r="R199" i="1"/>
  <c r="Q200" i="1"/>
  <c r="R200" i="1"/>
  <c r="Q201" i="1"/>
  <c r="R201" i="1"/>
  <c r="Q202" i="1"/>
  <c r="R202" i="1"/>
  <c r="Q203" i="1"/>
  <c r="R203" i="1"/>
  <c r="Q204" i="1"/>
  <c r="R204" i="1"/>
  <c r="Q205" i="1"/>
  <c r="R205" i="1"/>
  <c r="Q206" i="1"/>
  <c r="R206" i="1"/>
  <c r="Q207" i="1"/>
  <c r="R207" i="1"/>
  <c r="Q208" i="1"/>
  <c r="R208" i="1"/>
  <c r="Q209" i="1"/>
  <c r="R209" i="1"/>
  <c r="Q210" i="1"/>
  <c r="R210" i="1"/>
  <c r="Q211" i="1"/>
  <c r="R211" i="1"/>
  <c r="Q212" i="1"/>
  <c r="R212" i="1"/>
  <c r="Q213" i="1"/>
  <c r="R213" i="1"/>
  <c r="Q214" i="1"/>
  <c r="R214" i="1"/>
  <c r="Q215" i="1"/>
  <c r="R215" i="1"/>
  <c r="Q216" i="1"/>
  <c r="R216" i="1"/>
  <c r="Q217" i="1"/>
  <c r="R217" i="1"/>
  <c r="Q218" i="1"/>
  <c r="R218" i="1"/>
  <c r="Q219" i="1"/>
  <c r="R219" i="1"/>
  <c r="Q220" i="1"/>
  <c r="R220" i="1"/>
  <c r="Q221" i="1"/>
  <c r="R221" i="1"/>
  <c r="Q222" i="1"/>
  <c r="R222" i="1"/>
  <c r="Q223" i="1"/>
  <c r="R223" i="1"/>
  <c r="Q224" i="1"/>
  <c r="R224" i="1"/>
  <c r="Q225" i="1"/>
  <c r="R225" i="1"/>
  <c r="Q226" i="1"/>
  <c r="R226" i="1"/>
  <c r="Q227" i="1"/>
  <c r="R227" i="1"/>
  <c r="Q228" i="1"/>
  <c r="R228" i="1"/>
  <c r="Q229" i="1"/>
  <c r="R229" i="1"/>
  <c r="Q230" i="1"/>
  <c r="R230" i="1"/>
  <c r="Q231" i="1"/>
  <c r="R231" i="1"/>
  <c r="Q232" i="1"/>
  <c r="R232" i="1"/>
  <c r="Q233" i="1"/>
  <c r="R233" i="1"/>
  <c r="Q234" i="1"/>
  <c r="R234" i="1"/>
  <c r="Q235" i="1"/>
  <c r="R235" i="1"/>
  <c r="Q236" i="1"/>
  <c r="R236" i="1"/>
  <c r="Q237" i="1"/>
  <c r="R237" i="1"/>
  <c r="Q238" i="1"/>
  <c r="R238" i="1"/>
  <c r="Q239" i="1"/>
  <c r="R239" i="1"/>
  <c r="Q240" i="1"/>
  <c r="R240" i="1"/>
  <c r="Q241" i="1"/>
  <c r="R241" i="1"/>
  <c r="Q242" i="1"/>
  <c r="R242" i="1"/>
  <c r="Q243" i="1"/>
  <c r="R243" i="1"/>
  <c r="Q244" i="1"/>
  <c r="R244" i="1"/>
  <c r="Q245" i="1"/>
  <c r="R245" i="1"/>
  <c r="Q246" i="1"/>
  <c r="R246" i="1"/>
  <c r="Q247" i="1"/>
  <c r="R247" i="1"/>
  <c r="Q248" i="1"/>
  <c r="R248" i="1"/>
  <c r="Q249" i="1"/>
  <c r="R249" i="1"/>
  <c r="Q250" i="1"/>
  <c r="R250" i="1"/>
  <c r="Q251" i="1"/>
  <c r="R251" i="1"/>
  <c r="Q252" i="1"/>
  <c r="R252" i="1"/>
  <c r="Q253" i="1"/>
  <c r="R253" i="1"/>
  <c r="Q254" i="1"/>
  <c r="R254" i="1"/>
  <c r="Q255" i="1"/>
  <c r="R255" i="1"/>
  <c r="Q256" i="1"/>
  <c r="R256" i="1"/>
  <c r="Q257" i="1"/>
  <c r="R257" i="1"/>
  <c r="Q258" i="1"/>
  <c r="R258" i="1"/>
  <c r="Q259" i="1"/>
  <c r="R259" i="1"/>
  <c r="Q260" i="1"/>
  <c r="R260" i="1"/>
  <c r="Q261" i="1"/>
  <c r="R261" i="1"/>
  <c r="Q262" i="1"/>
  <c r="R262" i="1"/>
  <c r="Q263" i="1"/>
  <c r="R263" i="1"/>
  <c r="Q264" i="1"/>
  <c r="R264" i="1"/>
  <c r="Q265" i="1"/>
  <c r="R265" i="1"/>
  <c r="Q266" i="1"/>
  <c r="R266" i="1"/>
  <c r="Q267" i="1"/>
  <c r="R267" i="1"/>
  <c r="Q268" i="1"/>
  <c r="R268" i="1"/>
  <c r="Q269" i="1"/>
  <c r="R269" i="1"/>
  <c r="Q270" i="1"/>
  <c r="R270" i="1"/>
  <c r="Q271" i="1"/>
  <c r="R271" i="1"/>
  <c r="Q272" i="1"/>
  <c r="R272" i="1"/>
  <c r="Q273" i="1"/>
  <c r="R273" i="1"/>
  <c r="Q274" i="1"/>
  <c r="R274" i="1"/>
  <c r="Q275" i="1"/>
  <c r="R275" i="1"/>
  <c r="Q276" i="1"/>
  <c r="R276" i="1"/>
  <c r="Q277" i="1"/>
  <c r="R277" i="1"/>
  <c r="Q278" i="1"/>
  <c r="R278" i="1"/>
  <c r="Q279" i="1"/>
  <c r="R279" i="1"/>
  <c r="Q280" i="1"/>
  <c r="R280" i="1"/>
  <c r="Q281" i="1"/>
  <c r="R281" i="1"/>
  <c r="Q282" i="1"/>
  <c r="R282" i="1"/>
  <c r="Q283" i="1"/>
  <c r="R283" i="1"/>
  <c r="Q284" i="1"/>
  <c r="R284" i="1"/>
  <c r="Q285" i="1"/>
  <c r="R285" i="1"/>
  <c r="Q286" i="1"/>
  <c r="R286" i="1"/>
  <c r="Q287" i="1"/>
  <c r="R287" i="1"/>
  <c r="Q288" i="1"/>
  <c r="R288" i="1"/>
  <c r="Q289" i="1"/>
  <c r="R289" i="1"/>
  <c r="Q290" i="1"/>
  <c r="R290" i="1"/>
  <c r="Q291" i="1"/>
  <c r="R291" i="1"/>
  <c r="Q292" i="1"/>
  <c r="R292" i="1"/>
  <c r="Q293" i="1"/>
  <c r="R293" i="1"/>
  <c r="Q294" i="1"/>
  <c r="R294" i="1"/>
  <c r="Q295" i="1"/>
  <c r="R295" i="1"/>
  <c r="Q296" i="1"/>
  <c r="R296" i="1"/>
  <c r="Q297" i="1"/>
  <c r="R297" i="1"/>
  <c r="Q298" i="1"/>
  <c r="R298" i="1"/>
  <c r="Q299" i="1"/>
  <c r="R299" i="1"/>
  <c r="Q300" i="1"/>
  <c r="R300" i="1"/>
  <c r="Q301" i="1"/>
  <c r="R301" i="1"/>
  <c r="Q302" i="1"/>
  <c r="R302" i="1"/>
  <c r="Q303" i="1"/>
  <c r="R303" i="1"/>
  <c r="Q304" i="1"/>
  <c r="R304" i="1"/>
  <c r="Q305" i="1"/>
  <c r="R305" i="1"/>
  <c r="Q306" i="1"/>
  <c r="R306" i="1"/>
  <c r="Q307" i="1"/>
  <c r="R307" i="1"/>
  <c r="Q308" i="1"/>
  <c r="R308" i="1"/>
  <c r="Q309" i="1"/>
  <c r="R309" i="1"/>
  <c r="Q310" i="1"/>
  <c r="R310" i="1"/>
  <c r="Q311" i="1"/>
  <c r="R311" i="1"/>
  <c r="Q312" i="1"/>
  <c r="R312" i="1"/>
  <c r="Q313" i="1"/>
  <c r="R313" i="1"/>
  <c r="Q314" i="1"/>
  <c r="R314" i="1"/>
  <c r="Q315" i="1"/>
  <c r="R315" i="1"/>
  <c r="Q316" i="1"/>
  <c r="R316" i="1"/>
  <c r="Q317" i="1"/>
  <c r="R317" i="1"/>
  <c r="Q318" i="1"/>
  <c r="R318" i="1"/>
  <c r="Q319" i="1"/>
  <c r="R319" i="1"/>
  <c r="Q320" i="1"/>
  <c r="R320" i="1"/>
  <c r="Q321" i="1"/>
  <c r="R321" i="1"/>
  <c r="Q322" i="1"/>
  <c r="R322" i="1"/>
  <c r="Q323" i="1"/>
  <c r="R323" i="1"/>
  <c r="Q324" i="1"/>
  <c r="R324" i="1"/>
  <c r="Q325" i="1"/>
  <c r="R325" i="1"/>
  <c r="Q326" i="1"/>
  <c r="R326" i="1"/>
  <c r="Q327" i="1"/>
  <c r="R327" i="1"/>
  <c r="Q328" i="1"/>
  <c r="R328" i="1"/>
  <c r="Q329" i="1"/>
  <c r="R329" i="1"/>
  <c r="Q330" i="1"/>
  <c r="R330" i="1"/>
  <c r="Q331" i="1"/>
  <c r="R331" i="1"/>
  <c r="Q332" i="1"/>
  <c r="R332" i="1"/>
  <c r="Q333" i="1"/>
  <c r="R333" i="1"/>
  <c r="Q334" i="1"/>
  <c r="R334" i="1"/>
  <c r="Q335" i="1"/>
  <c r="R335" i="1"/>
  <c r="Q336" i="1"/>
  <c r="R336" i="1"/>
  <c r="Q337" i="1"/>
  <c r="R337" i="1"/>
  <c r="Q338" i="1"/>
  <c r="R338" i="1"/>
  <c r="Q339" i="1"/>
  <c r="R339" i="1"/>
  <c r="Q340" i="1"/>
  <c r="R340" i="1"/>
  <c r="Q341" i="1"/>
  <c r="R341" i="1"/>
  <c r="Q342" i="1"/>
  <c r="R342" i="1"/>
  <c r="Q343" i="1"/>
  <c r="R343" i="1"/>
  <c r="Q344" i="1"/>
  <c r="R344" i="1"/>
  <c r="Q345" i="1"/>
  <c r="R345" i="1"/>
  <c r="Q346" i="1"/>
  <c r="R346" i="1"/>
  <c r="Q347" i="1"/>
  <c r="R347" i="1"/>
  <c r="Q348" i="1"/>
  <c r="R348" i="1"/>
  <c r="Q349" i="1"/>
  <c r="R349" i="1"/>
  <c r="Q350" i="1"/>
  <c r="R350" i="1"/>
  <c r="Q351" i="1"/>
  <c r="R351" i="1"/>
  <c r="Q352" i="1"/>
  <c r="R352" i="1"/>
  <c r="Q353" i="1"/>
  <c r="R353" i="1"/>
  <c r="Q354" i="1"/>
  <c r="R354" i="1"/>
  <c r="Q355" i="1"/>
  <c r="R355" i="1"/>
  <c r="Q356" i="1"/>
  <c r="R356" i="1"/>
  <c r="Q357" i="1"/>
  <c r="R357" i="1"/>
  <c r="Q358" i="1"/>
  <c r="R358" i="1"/>
  <c r="Q359" i="1"/>
  <c r="R359" i="1"/>
  <c r="Q360" i="1"/>
  <c r="R360" i="1"/>
  <c r="Q361" i="1"/>
  <c r="R361" i="1"/>
  <c r="Q362" i="1"/>
  <c r="R362" i="1"/>
  <c r="Q363" i="1"/>
  <c r="R363" i="1"/>
  <c r="Q364" i="1"/>
  <c r="R364" i="1"/>
  <c r="Q365" i="1"/>
  <c r="R365" i="1"/>
  <c r="Q366" i="1"/>
  <c r="R366" i="1"/>
  <c r="Q367" i="1"/>
  <c r="R367" i="1"/>
  <c r="Q368" i="1"/>
  <c r="R368" i="1"/>
  <c r="Q369" i="1"/>
  <c r="R369" i="1"/>
  <c r="Q370" i="1"/>
  <c r="R370" i="1"/>
  <c r="Q371" i="1"/>
  <c r="R371" i="1"/>
  <c r="Q372" i="1"/>
  <c r="R372" i="1"/>
  <c r="Q373" i="1"/>
  <c r="R373" i="1"/>
  <c r="Q374" i="1"/>
  <c r="R374" i="1"/>
  <c r="Q375" i="1"/>
  <c r="R375" i="1"/>
  <c r="Q376" i="1"/>
  <c r="R376" i="1"/>
  <c r="Q377" i="1"/>
  <c r="R377" i="1"/>
  <c r="Q378" i="1"/>
  <c r="R378" i="1"/>
  <c r="Q15" i="1"/>
  <c r="R15" i="1"/>
  <c r="Q16" i="1"/>
  <c r="R16" i="1"/>
  <c r="Q17" i="1"/>
  <c r="R17" i="1"/>
  <c r="Q18" i="1"/>
  <c r="R18" i="1"/>
  <c r="Q19" i="1"/>
  <c r="R19" i="1"/>
  <c r="Q20" i="1"/>
  <c r="R20" i="1"/>
  <c r="R14" i="1"/>
  <c r="Q14" i="1"/>
  <c r="I69" i="1"/>
  <c r="I68" i="1"/>
  <c r="I67" i="1"/>
  <c r="I47" i="1"/>
  <c r="I37" i="1"/>
  <c r="D55" i="1"/>
  <c r="D48" i="1"/>
  <c r="D66" i="1"/>
  <c r="I66" i="1" s="1"/>
  <c r="L16" i="1" l="1"/>
  <c r="N22" i="1"/>
  <c r="L15" i="1"/>
  <c r="T298" i="1"/>
  <c r="T94" i="1"/>
  <c r="T269" i="1"/>
  <c r="T350" i="1"/>
  <c r="T170" i="1"/>
  <c r="T26" i="1"/>
  <c r="T222" i="1"/>
  <c r="T42" i="1"/>
  <c r="T348" i="1"/>
  <c r="T300" i="1"/>
  <c r="T220" i="1"/>
  <c r="T172" i="1"/>
  <c r="T92" i="1"/>
  <c r="T44" i="1"/>
  <c r="T378" i="1"/>
  <c r="T370" i="1"/>
  <c r="T362" i="1"/>
  <c r="T354" i="1"/>
  <c r="T346" i="1"/>
  <c r="T338" i="1"/>
  <c r="T330" i="1"/>
  <c r="T322" i="1"/>
  <c r="T314" i="1"/>
  <c r="T306" i="1"/>
  <c r="T290" i="1"/>
  <c r="T282" i="1"/>
  <c r="T274" i="1"/>
  <c r="T266" i="1"/>
  <c r="T258" i="1"/>
  <c r="T250" i="1"/>
  <c r="T242" i="1"/>
  <c r="T234" i="1"/>
  <c r="T226" i="1"/>
  <c r="T218" i="1"/>
  <c r="T210" i="1"/>
  <c r="T202" i="1"/>
  <c r="T194" i="1"/>
  <c r="T186" i="1"/>
  <c r="T178" i="1"/>
  <c r="T162" i="1"/>
  <c r="T154" i="1"/>
  <c r="T146" i="1"/>
  <c r="T138" i="1"/>
  <c r="T130" i="1"/>
  <c r="T122" i="1"/>
  <c r="T114" i="1"/>
  <c r="T106" i="1"/>
  <c r="T98" i="1"/>
  <c r="T90" i="1"/>
  <c r="T82" i="1"/>
  <c r="T74" i="1"/>
  <c r="T66" i="1"/>
  <c r="T58" i="1"/>
  <c r="T50" i="1"/>
  <c r="T34" i="1"/>
  <c r="T18" i="1"/>
  <c r="T377" i="1"/>
  <c r="T369" i="1"/>
  <c r="T361" i="1"/>
  <c r="T353" i="1"/>
  <c r="T345" i="1"/>
  <c r="T337" i="1"/>
  <c r="T329" i="1"/>
  <c r="T321" i="1"/>
  <c r="T313" i="1"/>
  <c r="T305" i="1"/>
  <c r="T297" i="1"/>
  <c r="T289" i="1"/>
  <c r="T281" i="1"/>
  <c r="T273" i="1"/>
  <c r="T265" i="1"/>
  <c r="T257" i="1"/>
  <c r="T249" i="1"/>
  <c r="T241" i="1"/>
  <c r="T233" i="1"/>
  <c r="T225" i="1"/>
  <c r="T217" i="1"/>
  <c r="T209" i="1"/>
  <c r="T201" i="1"/>
  <c r="T193" i="1"/>
  <c r="T185" i="1"/>
  <c r="T177" i="1"/>
  <c r="T169" i="1"/>
  <c r="T161" i="1"/>
  <c r="T153" i="1"/>
  <c r="T145" i="1"/>
  <c r="T137" i="1"/>
  <c r="T129" i="1"/>
  <c r="T121" i="1"/>
  <c r="T113" i="1"/>
  <c r="T105" i="1"/>
  <c r="T97" i="1"/>
  <c r="T89" i="1"/>
  <c r="T81" i="1"/>
  <c r="T73" i="1"/>
  <c r="T65" i="1"/>
  <c r="T57" i="1"/>
  <c r="T49" i="1"/>
  <c r="T41" i="1"/>
  <c r="T33" i="1"/>
  <c r="T25" i="1"/>
  <c r="T141" i="1"/>
  <c r="T374" i="1"/>
  <c r="T366" i="1"/>
  <c r="T358" i="1"/>
  <c r="T342" i="1"/>
  <c r="T334" i="1"/>
  <c r="T326" i="1"/>
  <c r="T318" i="1"/>
  <c r="T310" i="1"/>
  <c r="T302" i="1"/>
  <c r="T294" i="1"/>
  <c r="T286" i="1"/>
  <c r="T278" i="1"/>
  <c r="T270" i="1"/>
  <c r="T262" i="1"/>
  <c r="T254" i="1"/>
  <c r="T246" i="1"/>
  <c r="T238" i="1"/>
  <c r="T230" i="1"/>
  <c r="T214" i="1"/>
  <c r="T206" i="1"/>
  <c r="T198" i="1"/>
  <c r="T190" i="1"/>
  <c r="T182" i="1"/>
  <c r="T174" i="1"/>
  <c r="T166" i="1"/>
  <c r="T158" i="1"/>
  <c r="T150" i="1"/>
  <c r="T142" i="1"/>
  <c r="T134" i="1"/>
  <c r="T126" i="1"/>
  <c r="T118" i="1"/>
  <c r="T110" i="1"/>
  <c r="T102" i="1"/>
  <c r="T86" i="1"/>
  <c r="T78" i="1"/>
  <c r="T70" i="1"/>
  <c r="T62" i="1"/>
  <c r="T54" i="1"/>
  <c r="T46" i="1"/>
  <c r="T38" i="1"/>
  <c r="T30" i="1"/>
  <c r="T22" i="1"/>
  <c r="T31" i="1"/>
  <c r="T373" i="1"/>
  <c r="T365" i="1"/>
  <c r="T357" i="1"/>
  <c r="T349" i="1"/>
  <c r="T341" i="1"/>
  <c r="T333" i="1"/>
  <c r="T325" i="1"/>
  <c r="T317" i="1"/>
  <c r="T309" i="1"/>
  <c r="T301" i="1"/>
  <c r="T293" i="1"/>
  <c r="T285" i="1"/>
  <c r="T277" i="1"/>
  <c r="T261" i="1"/>
  <c r="T253" i="1"/>
  <c r="T245" i="1"/>
  <c r="T237" i="1"/>
  <c r="T229" i="1"/>
  <c r="T221" i="1"/>
  <c r="T213" i="1"/>
  <c r="T205" i="1"/>
  <c r="T197" i="1"/>
  <c r="T189" i="1"/>
  <c r="T181" i="1"/>
  <c r="T173" i="1"/>
  <c r="T165" i="1"/>
  <c r="T157" i="1"/>
  <c r="T149" i="1"/>
  <c r="T133" i="1"/>
  <c r="T125" i="1"/>
  <c r="T117" i="1"/>
  <c r="T109" i="1"/>
  <c r="T101" i="1"/>
  <c r="T93" i="1"/>
  <c r="T85" i="1"/>
  <c r="T77" i="1"/>
  <c r="T69" i="1"/>
  <c r="T61" i="1"/>
  <c r="T53" i="1"/>
  <c r="T45" i="1"/>
  <c r="T37" i="1"/>
  <c r="T29" i="1"/>
  <c r="T21" i="1"/>
  <c r="T375" i="1"/>
  <c r="T351" i="1"/>
  <c r="T335" i="1"/>
  <c r="T319" i="1"/>
  <c r="T303" i="1"/>
  <c r="T287" i="1"/>
  <c r="T271" i="1"/>
  <c r="T255" i="1"/>
  <c r="T239" i="1"/>
  <c r="T223" i="1"/>
  <c r="T207" i="1"/>
  <c r="T191" i="1"/>
  <c r="T175" i="1"/>
  <c r="T159" i="1"/>
  <c r="T143" i="1"/>
  <c r="T127" i="1"/>
  <c r="T111" i="1"/>
  <c r="T95" i="1"/>
  <c r="T79" i="1"/>
  <c r="T63" i="1"/>
  <c r="T47" i="1"/>
  <c r="T23" i="1"/>
  <c r="T372" i="1"/>
  <c r="T364" i="1"/>
  <c r="T356" i="1"/>
  <c r="T340" i="1"/>
  <c r="T332" i="1"/>
  <c r="T324" i="1"/>
  <c r="T316" i="1"/>
  <c r="T308" i="1"/>
  <c r="T292" i="1"/>
  <c r="T284" i="1"/>
  <c r="T276" i="1"/>
  <c r="T268" i="1"/>
  <c r="T260" i="1"/>
  <c r="T252" i="1"/>
  <c r="T244" i="1"/>
  <c r="T236" i="1"/>
  <c r="T228" i="1"/>
  <c r="T212" i="1"/>
  <c r="T204" i="1"/>
  <c r="T196" i="1"/>
  <c r="T188" i="1"/>
  <c r="T180" i="1"/>
  <c r="T164" i="1"/>
  <c r="T156" i="1"/>
  <c r="T148" i="1"/>
  <c r="T140" i="1"/>
  <c r="T132" i="1"/>
  <c r="T124" i="1"/>
  <c r="T116" i="1"/>
  <c r="T108" i="1"/>
  <c r="T100" i="1"/>
  <c r="T84" i="1"/>
  <c r="T76" i="1"/>
  <c r="T68" i="1"/>
  <c r="T60" i="1"/>
  <c r="T52" i="1"/>
  <c r="T36" i="1"/>
  <c r="T28" i="1"/>
  <c r="T20" i="1"/>
  <c r="T367" i="1"/>
  <c r="T359" i="1"/>
  <c r="T343" i="1"/>
  <c r="T327" i="1"/>
  <c r="T311" i="1"/>
  <c r="T295" i="1"/>
  <c r="T279" i="1"/>
  <c r="T263" i="1"/>
  <c r="T247" i="1"/>
  <c r="T231" i="1"/>
  <c r="T215" i="1"/>
  <c r="T199" i="1"/>
  <c r="T183" i="1"/>
  <c r="T167" i="1"/>
  <c r="T151" i="1"/>
  <c r="T135" i="1"/>
  <c r="T119" i="1"/>
  <c r="T103" i="1"/>
  <c r="T87" i="1"/>
  <c r="T71" i="1"/>
  <c r="T55" i="1"/>
  <c r="T39" i="1"/>
  <c r="T15" i="1"/>
  <c r="T14" i="1"/>
  <c r="T371" i="1"/>
  <c r="T363" i="1"/>
  <c r="T355" i="1"/>
  <c r="T347" i="1"/>
  <c r="T339" i="1"/>
  <c r="T331" i="1"/>
  <c r="T323" i="1"/>
  <c r="T315" i="1"/>
  <c r="T307" i="1"/>
  <c r="T299" i="1"/>
  <c r="T291" i="1"/>
  <c r="T283" i="1"/>
  <c r="T275" i="1"/>
  <c r="T267" i="1"/>
  <c r="T259" i="1"/>
  <c r="T251" i="1"/>
  <c r="T243" i="1"/>
  <c r="T235" i="1"/>
  <c r="T227" i="1"/>
  <c r="T219" i="1"/>
  <c r="T211" i="1"/>
  <c r="T203" i="1"/>
  <c r="T195" i="1"/>
  <c r="T187" i="1"/>
  <c r="T179" i="1"/>
  <c r="T171" i="1"/>
  <c r="T163" i="1"/>
  <c r="T155" i="1"/>
  <c r="T147" i="1"/>
  <c r="T139" i="1"/>
  <c r="T131" i="1"/>
  <c r="T123" i="1"/>
  <c r="T115" i="1"/>
  <c r="T107" i="1"/>
  <c r="T99" i="1"/>
  <c r="T91" i="1"/>
  <c r="T83" i="1"/>
  <c r="T75" i="1"/>
  <c r="T67" i="1"/>
  <c r="T59" i="1"/>
  <c r="T51" i="1"/>
  <c r="T43" i="1"/>
  <c r="T35" i="1"/>
  <c r="T27" i="1"/>
  <c r="T19" i="1"/>
  <c r="T17" i="1"/>
  <c r="T376" i="1"/>
  <c r="T368" i="1"/>
  <c r="T360" i="1"/>
  <c r="T352" i="1"/>
  <c r="T344" i="1"/>
  <c r="T336" i="1"/>
  <c r="T328" i="1"/>
  <c r="T320" i="1"/>
  <c r="T312" i="1"/>
  <c r="T304" i="1"/>
  <c r="T296" i="1"/>
  <c r="T288" i="1"/>
  <c r="T280" i="1"/>
  <c r="T272" i="1"/>
  <c r="T264" i="1"/>
  <c r="T256" i="1"/>
  <c r="T248" i="1"/>
  <c r="T240" i="1"/>
  <c r="T232" i="1"/>
  <c r="T224" i="1"/>
  <c r="T216" i="1"/>
  <c r="T208" i="1"/>
  <c r="T200" i="1"/>
  <c r="T192" i="1"/>
  <c r="T184" i="1"/>
  <c r="T176" i="1"/>
  <c r="T168" i="1"/>
  <c r="T160" i="1"/>
  <c r="T152" i="1"/>
  <c r="T144" i="1"/>
  <c r="T136" i="1"/>
  <c r="T128" i="1"/>
  <c r="T120" i="1"/>
  <c r="T112" i="1"/>
  <c r="T104" i="1"/>
  <c r="T96" i="1"/>
  <c r="T88" i="1"/>
  <c r="T80" i="1"/>
  <c r="T72" i="1"/>
  <c r="T64" i="1"/>
  <c r="T56" i="1"/>
  <c r="T48" i="1"/>
  <c r="T40" i="1"/>
  <c r="T32" i="1"/>
  <c r="T24" i="1"/>
  <c r="T16" i="1"/>
  <c r="I64" i="1"/>
  <c r="I72" i="1" s="1"/>
  <c r="M28" i="1" l="1"/>
  <c r="D47" i="1" s="1"/>
  <c r="D44" i="1" s="1"/>
  <c r="D64" i="1" s="1"/>
  <c r="D72" i="1" s="1"/>
  <c r="E74" i="1" s="1"/>
  <c r="D74" i="1" s="1"/>
  <c r="L28" i="1"/>
</calcChain>
</file>

<file path=xl/sharedStrings.xml><?xml version="1.0" encoding="utf-8"?>
<sst xmlns="http://schemas.openxmlformats.org/spreadsheetml/2006/main" count="235" uniqueCount="202">
  <si>
    <t xml:space="preserve">Achats </t>
  </si>
  <si>
    <t xml:space="preserve">Ventes de produits fabriqués, prestations de services, marchandises </t>
  </si>
  <si>
    <t xml:space="preserve">Services extérieurs </t>
  </si>
  <si>
    <t xml:space="preserve">•  70623 </t>
  </si>
  <si>
    <t xml:space="preserve">•  611 </t>
  </si>
  <si>
    <t xml:space="preserve">Sous-traitance générale </t>
  </si>
  <si>
    <t xml:space="preserve">•  70624 </t>
  </si>
  <si>
    <t xml:space="preserve">Fonds d'accompagnement reçus de la Caf </t>
  </si>
  <si>
    <t xml:space="preserve">○  6112 </t>
  </si>
  <si>
    <t xml:space="preserve">•  613 </t>
  </si>
  <si>
    <t xml:space="preserve">Locations mobilières et immobilières </t>
  </si>
  <si>
    <t xml:space="preserve">•  70625 </t>
  </si>
  <si>
    <t xml:space="preserve">•  614 </t>
  </si>
  <si>
    <t xml:space="preserve">Charges locatives </t>
  </si>
  <si>
    <t xml:space="preserve">•  61AUT </t>
  </si>
  <si>
    <t xml:space="preserve">Autres comptes 61 (612, 615 à 619) : Crédit-bail, entretien et réparations, assurance, études et recherche, divers, RRR </t>
  </si>
  <si>
    <t xml:space="preserve">•  70626 </t>
  </si>
  <si>
    <t xml:space="preserve">Autres services extérieurs </t>
  </si>
  <si>
    <t xml:space="preserve">•  621 </t>
  </si>
  <si>
    <t xml:space="preserve">Personnel intérimaire et détaché (y compris mécénat de compétences) </t>
  </si>
  <si>
    <t xml:space="preserve">•  70641 </t>
  </si>
  <si>
    <t xml:space="preserve">•  628 </t>
  </si>
  <si>
    <t xml:space="preserve">•  62AUT </t>
  </si>
  <si>
    <t xml:space="preserve">Autres comptes 62 (622 à 629) : Intermédiaires, publicité, déplacements, frais postaux et de télécommunication, frais bancaires </t>
  </si>
  <si>
    <t xml:space="preserve">•  70642 </t>
  </si>
  <si>
    <t xml:space="preserve">Impôts et taxes </t>
  </si>
  <si>
    <t xml:space="preserve">•  63A </t>
  </si>
  <si>
    <t xml:space="preserve">•  707 </t>
  </si>
  <si>
    <t xml:space="preserve">Ventes de marchandises </t>
  </si>
  <si>
    <t xml:space="preserve">•  63B </t>
  </si>
  <si>
    <t xml:space="preserve">•  708 </t>
  </si>
  <si>
    <t xml:space="preserve">Produits des activités annexes </t>
  </si>
  <si>
    <t xml:space="preserve">•  70AUT </t>
  </si>
  <si>
    <t xml:space="preserve">Autres </t>
  </si>
  <si>
    <t xml:space="preserve">Subventions d'exploitation </t>
  </si>
  <si>
    <t xml:space="preserve">•  741 </t>
  </si>
  <si>
    <t xml:space="preserve">Subventions et prestations de service versées par l'Etat </t>
  </si>
  <si>
    <t xml:space="preserve">•  742 </t>
  </si>
  <si>
    <t xml:space="preserve">Subventions et prestations de service régionales </t>
  </si>
  <si>
    <t xml:space="preserve">•  743 </t>
  </si>
  <si>
    <t xml:space="preserve">Subventions et prestations de service départementales </t>
  </si>
  <si>
    <t xml:space="preserve">•  744 </t>
  </si>
  <si>
    <t xml:space="preserve">•  7451 </t>
  </si>
  <si>
    <t xml:space="preserve">•  7452 </t>
  </si>
  <si>
    <t xml:space="preserve">•  746 </t>
  </si>
  <si>
    <t xml:space="preserve">Subventions d'exploitation et prestations de service des EPCI (intercommunalité) </t>
  </si>
  <si>
    <t xml:space="preserve">•  747 </t>
  </si>
  <si>
    <t xml:space="preserve">Subventions d'exploitation et prestations de service versées par une entreprise </t>
  </si>
  <si>
    <t xml:space="preserve">•  7481 </t>
  </si>
  <si>
    <t xml:space="preserve">Subventions d'exploitation reçues de l'Union Européenne </t>
  </si>
  <si>
    <t xml:space="preserve">•  7488 </t>
  </si>
  <si>
    <t xml:space="preserve">Subventions d'exploitation reçues d'autres entités publiques </t>
  </si>
  <si>
    <t xml:space="preserve">Autres charges de gestion courante </t>
  </si>
  <si>
    <t xml:space="preserve">Autres produits de gestion courante </t>
  </si>
  <si>
    <t xml:space="preserve">Charges financières </t>
  </si>
  <si>
    <t xml:space="preserve">Produits financiers </t>
  </si>
  <si>
    <t xml:space="preserve">Charges exceptionnelles </t>
  </si>
  <si>
    <t xml:space="preserve">Produits exceptionnels </t>
  </si>
  <si>
    <t xml:space="preserve">Dotations aux amortissements, dépréciations et provisions </t>
  </si>
  <si>
    <t xml:space="preserve">•  6811 </t>
  </si>
  <si>
    <t xml:space="preserve">Dotations aux amortissements sur immobilisations incorporelles et corporelles </t>
  </si>
  <si>
    <t xml:space="preserve">Reprise sur amortissement, Dépréciations et Provisions </t>
  </si>
  <si>
    <t xml:space="preserve">•  68AUT </t>
  </si>
  <si>
    <t xml:space="preserve">Autres comptes 68 (6815 à 687) : Dotations aux provisions et dépréciations </t>
  </si>
  <si>
    <t xml:space="preserve">Impôts sur les bénéfices </t>
  </si>
  <si>
    <t xml:space="preserve">Transfert de charges </t>
  </si>
  <si>
    <t xml:space="preserve">Total charges </t>
  </si>
  <si>
    <t xml:space="preserve">Total produits </t>
  </si>
  <si>
    <t xml:space="preserve">•  860 </t>
  </si>
  <si>
    <t xml:space="preserve">Secours en nature (alimentaire, vestimentaire) </t>
  </si>
  <si>
    <t xml:space="preserve">•  870 </t>
  </si>
  <si>
    <t xml:space="preserve">Contrepartie des secours en nature (alimentaire, vestimentaire) </t>
  </si>
  <si>
    <t xml:space="preserve">•  861 </t>
  </si>
  <si>
    <t xml:space="preserve">•  871 </t>
  </si>
  <si>
    <t xml:space="preserve">Contrepartie des mises à disposition gratuite de biens (locaux, matériels, fluides : gaz, électricité, etc.) </t>
  </si>
  <si>
    <t xml:space="preserve">•  86AUT </t>
  </si>
  <si>
    <t xml:space="preserve">Prestations en nature </t>
  </si>
  <si>
    <t xml:space="preserve">•  87AUT </t>
  </si>
  <si>
    <t xml:space="preserve">Contrepartie des prestations en nature </t>
  </si>
  <si>
    <t xml:space="preserve">Total charges et contributions volontaires </t>
  </si>
  <si>
    <t xml:space="preserve">Total produits et contrepartie des contributions volontaires </t>
  </si>
  <si>
    <t xml:space="preserve">Prestation de service reçue de la Caf   </t>
  </si>
  <si>
    <t xml:space="preserve">Dont sous-traitance service support, frais de siège, service paie   </t>
  </si>
  <si>
    <t xml:space="preserve">Aide spécifique   </t>
  </si>
  <si>
    <t xml:space="preserve">Montant Bonus Territoire Convention Territoriale Globale   </t>
  </si>
  <si>
    <t xml:space="preserve">Participations familiales déductibles de la PS   </t>
  </si>
  <si>
    <t xml:space="preserve">Frais de siège   </t>
  </si>
  <si>
    <t xml:space="preserve">Participations familiales (ou participations des usagers) non déductibles de la PS   </t>
  </si>
  <si>
    <t xml:space="preserve">Impôts et taxes liés aux frais de personnel   </t>
  </si>
  <si>
    <t xml:space="preserve">Autres impôts et taxes   </t>
  </si>
  <si>
    <t xml:space="preserve">Frais de personnel   </t>
  </si>
  <si>
    <t xml:space="preserve">Subventions et prestations de service communales   </t>
  </si>
  <si>
    <t xml:space="preserve">Subventions d'exploitation et prestations de service versées par des organismes nationaux (dont PS MSA, SNCF)   </t>
  </si>
  <si>
    <t xml:space="preserve">Subventions d'exploitation Caf   </t>
  </si>
  <si>
    <t xml:space="preserve">Contributions volontaires   </t>
  </si>
  <si>
    <t xml:space="preserve">Contrepartie des contributions volontaires   </t>
  </si>
  <si>
    <t xml:space="preserve">Mise à disposition gratuite de biens (locaux, matériels, fluides : gaz, électricité, etc.)   </t>
  </si>
  <si>
    <t>PRODUITS</t>
  </si>
  <si>
    <t>CHARGES</t>
  </si>
  <si>
    <t>Exercice</t>
  </si>
  <si>
    <t>Récapitulatif</t>
  </si>
  <si>
    <t>cellules bleues à renseigner</t>
  </si>
  <si>
    <t>Nom organisateur*</t>
  </si>
  <si>
    <t>Identifiant gestionnaire</t>
  </si>
  <si>
    <t>Identifiant équipement</t>
  </si>
  <si>
    <t>Numéro Contrat</t>
  </si>
  <si>
    <t>Gestionnaire</t>
  </si>
  <si>
    <t>Equipement</t>
  </si>
  <si>
    <t>LES FARFALOUS CENTRE DE LOISIRS</t>
  </si>
  <si>
    <t>AMICALE LAIQUE DE CONDOM</t>
  </si>
  <si>
    <t>KIRIKOU</t>
  </si>
  <si>
    <t>CENTRE INTERCOMMUNAL D'ACTION SOCIALE DE LA TENAREZE</t>
  </si>
  <si>
    <t>COMMUNAUTE DE COMMUNES ARMAGNAC ADOUR</t>
  </si>
  <si>
    <t>COMMUNAUTE COMMUNE DU BAS ARMAGNAC</t>
  </si>
  <si>
    <t>ALSH Extrascolaire Alp Condom</t>
  </si>
  <si>
    <t>ALSH Extrascolaire Cias La Ténarèze</t>
  </si>
  <si>
    <t>ALSH Extrascolaire de Beaumarchés - farfalou</t>
  </si>
  <si>
    <t>ALSH Extrascolaire Bas Armagnac</t>
  </si>
  <si>
    <t>LA RONDE DES CANAILLOUS</t>
  </si>
  <si>
    <t>ALSH Extrascolaire Maurens</t>
  </si>
  <si>
    <t>ALSH Extrascolaire Armagnac Adour</t>
  </si>
  <si>
    <t>CC VAL DE GERS</t>
  </si>
  <si>
    <t>ALSH Extrascolaire du Val de Gers</t>
  </si>
  <si>
    <t>COMMUNAUTE DE COMMUNES COEUR D'ASTARAC EN GASCOGNE</t>
  </si>
  <si>
    <t>ALSH Extrascolaire CC Coeur d'Astarac</t>
  </si>
  <si>
    <t>COMMUNE DE LECTOURE</t>
  </si>
  <si>
    <t>ALSH Extrascolaire Mairie Lectoure</t>
  </si>
  <si>
    <t>CC BASTIDES ET VALLONS DU GERS</t>
  </si>
  <si>
    <t>ALSH Extrascolaire CC Bastides et vallons</t>
  </si>
  <si>
    <t>ALSH Extrascolaire Aubiet Kirikou</t>
  </si>
  <si>
    <t>CENTRE AERE</t>
  </si>
  <si>
    <t>ALSH Extrascolaire Petits Princes Fleurance</t>
  </si>
  <si>
    <t>LES BONS P TITS LOUPS</t>
  </si>
  <si>
    <t>ALSH Extrascolaire Cazaux Saves Les Bons pti</t>
  </si>
  <si>
    <t>CC DE LA GASCOGNE TOULOUSAINE</t>
  </si>
  <si>
    <t>ALSH Extrascolaire CC Gascogne Toulousaine</t>
  </si>
  <si>
    <t>COMMUNAUTE DE COMMUNES BASTIDES DE LOMAGNE</t>
  </si>
  <si>
    <t>ALSH Extrascolaire Bastides de Lomagne</t>
  </si>
  <si>
    <t>ECLAIREUSES ET ECLAIREURS DE FRANCE</t>
  </si>
  <si>
    <t>Gers - LES ECLAIREUSES ET ECLAIREURS DE FRANCE</t>
  </si>
  <si>
    <t>COMMUNAUTE COMMUNES DU GRAND ARMAGNAC</t>
  </si>
  <si>
    <t>ALSH Extrascolaire Grand Armagnac</t>
  </si>
  <si>
    <t>CENTRE INTERCOMMUNAL D'ACTION SOCIALE</t>
  </si>
  <si>
    <t>ALSH Extrascolaire Astarac Arros en Gascogne</t>
  </si>
  <si>
    <t>CA GRAND AUCH COEUR DE GASCOGNE</t>
  </si>
  <si>
    <t>ALSH Extrascolaire Grand Auch Agglomération</t>
  </si>
  <si>
    <t>CC DES COTEAUX ARRATS GIMONE</t>
  </si>
  <si>
    <t>ALSH Extrascolaire Côteaux Arrats Gimone</t>
  </si>
  <si>
    <t>COMMUNAUTE DE COMMUNES DU SAVES</t>
  </si>
  <si>
    <t>ALSH Extrascolaire Com de com du Saves</t>
  </si>
  <si>
    <t>Inactif - Extrascolaire Armagnac Adour</t>
  </si>
  <si>
    <t>Inactif - Extrascolaire Bastides de Lomagne</t>
  </si>
  <si>
    <t>COMMUNAUTE DE COMMUNES D'ARTAGNAN EN FEZENSAC</t>
  </si>
  <si>
    <t>ALSH Extrascolaire Artagnan en fezensac</t>
  </si>
  <si>
    <t>Accueil Adolescents Cias La Ténarèze</t>
  </si>
  <si>
    <t>Accueil Adolescents - Coeur d'astarac</t>
  </si>
  <si>
    <t>ASSOCIATION PIERRE ET TERRE</t>
  </si>
  <si>
    <t>Accueil Adolescents Pierre &amp; Terre</t>
  </si>
  <si>
    <t>CENTRE COMMUNAL D'ACTION SOCIALE</t>
  </si>
  <si>
    <t>Accueil Adolescents Ccas Fleurance</t>
  </si>
  <si>
    <t>Accueil Adolescents Astarac Arros</t>
  </si>
  <si>
    <t>Accueil Adolescents Grand Auch</t>
  </si>
  <si>
    <t>Accueil Adolescents du Val de Gers</t>
  </si>
  <si>
    <t>Accueil Adolescents BVG</t>
  </si>
  <si>
    <t>ASSOCIATION ACCUEIL PARTAGE INITIATIVE EN GASCOGNE</t>
  </si>
  <si>
    <t>Accueil Adolescents Assoc API en Gascogne</t>
  </si>
  <si>
    <t>Accueil Adolescents Alp Condom</t>
  </si>
  <si>
    <t>Accueil Adolescents Grand Armagnac</t>
  </si>
  <si>
    <t>Accueil Adolescents Kirikou Aubiet</t>
  </si>
  <si>
    <t>ALSH Adolescents Côteaux Arrats Gimone</t>
  </si>
  <si>
    <t>Accueil adolescents Com de Com Bastides de Lomagne</t>
  </si>
  <si>
    <t>Accueil Adolescents ADOS du Savès</t>
  </si>
  <si>
    <t>Accueil Adolescent Artagnan en Fezensac</t>
  </si>
  <si>
    <t>Accueil Adolescents Bas Armagnac</t>
  </si>
  <si>
    <t>Gstionnaire</t>
  </si>
  <si>
    <t>CENTRE COMMUNAL D'ACTION SOCIALE FLEURANCE</t>
  </si>
  <si>
    <t>CENTRE INTERCOMMUNAL D'ACTION SOCIALE ASTARAC ARROS</t>
  </si>
  <si>
    <t>Fait à …..................   Le …........................</t>
  </si>
  <si>
    <t>BAFA &amp; BAFD</t>
  </si>
  <si>
    <t>BAFA/BAFD*éligibles au Bonus Territoire "Bafa/bafd" :</t>
  </si>
  <si>
    <t>Attention : Les stages pratiques inclus dans le circuit du Brevet ne sont pas éligible au Bonus territoire</t>
  </si>
  <si>
    <t>1) Pour Les BAFA : Session Fomrtaion générale + Session Approfondissement / Qualifacation</t>
  </si>
  <si>
    <t>2) Pour Les BAFD : Session Formation générale + Session Perfectionnement</t>
  </si>
  <si>
    <t>Numéro Facture acquittée</t>
  </si>
  <si>
    <t>Nom et Prénom Bénéficiaire BAFA/BAFD</t>
  </si>
  <si>
    <t>BAFA/ BAFD</t>
  </si>
  <si>
    <t>Session</t>
  </si>
  <si>
    <t>Du</t>
  </si>
  <si>
    <t>Au</t>
  </si>
  <si>
    <t>BAFA</t>
  </si>
  <si>
    <t>BAFD</t>
  </si>
  <si>
    <t>Formation Générale</t>
  </si>
  <si>
    <t>Approfondissement/Qualification</t>
  </si>
  <si>
    <t>Perfectionnement</t>
  </si>
  <si>
    <t>Facture acquittée</t>
  </si>
  <si>
    <t>N° Mandat Paiement Collectivité</t>
  </si>
  <si>
    <t>Nbre Session</t>
  </si>
  <si>
    <t>Eligibilité Bafa</t>
  </si>
  <si>
    <t>La Collectivité financeuse est-elle la collectivité signataire de la CTG ?</t>
  </si>
  <si>
    <t>Coût Session</t>
  </si>
  <si>
    <t>Nombre Sessions et Coûts TOTAUX ELIGIBLES</t>
  </si>
  <si>
    <t>MERCI DE JOINDRE LES FACTURES ACQUITTEES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</si>
</sst>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7" formatCode="#,##0.00\ &quot;€&quot;;\-#,##0.00\ &quot;€&quot;"/>
    <numFmt numFmtId="43" formatCode="_-* #,##0.00_-;\-* #,##0.00_-;_-* &quot;-&quot;??_-;_-@_-"/>
    <numFmt numFmtId="164" formatCode="_-* #,##0.00\ _€_-;\-* #,##0.00\ _€_-;_-* &quot;-&quot;??\ _€_-;_-@_-"/>
  </numFmts>
  <fonts count="20" x14ac:knownFonts="1">
    <font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4"/>
      <name val="Aptos Narrow"/>
      <family val="2"/>
      <scheme val="minor"/>
    </font>
    <font>
      <b/>
      <sz val="14"/>
      <color theme="4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8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rgb="FF1B1B1B"/>
      <name val="Arial"/>
      <family val="2"/>
    </font>
    <font>
      <sz val="11"/>
      <color rgb="FF000000"/>
      <name val="Arial"/>
      <family val="2"/>
    </font>
    <font>
      <sz val="11"/>
      <color rgb="FF1B1B1B"/>
      <name val="Arial"/>
      <family val="2"/>
    </font>
    <font>
      <i/>
      <sz val="11"/>
      <color rgb="FF1B1B1B"/>
      <name val="Arial"/>
      <family val="2"/>
    </font>
    <font>
      <sz val="18"/>
      <color theme="1"/>
      <name val="Aptos Narrow"/>
      <family val="2"/>
      <scheme val="minor"/>
    </font>
    <font>
      <b/>
      <sz val="28"/>
      <color theme="1"/>
      <name val="Aptos Narrow"/>
      <family val="2"/>
      <scheme val="minor"/>
    </font>
    <font>
      <b/>
      <sz val="16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5" fillId="2" borderId="0" xfId="0" applyFont="1" applyFill="1"/>
    <xf numFmtId="0" fontId="4" fillId="0" borderId="0" xfId="0" applyFont="1"/>
    <xf numFmtId="0" fontId="0" fillId="0" borderId="0" xfId="0" applyAlignment="1">
      <alignment horizontal="right"/>
    </xf>
    <xf numFmtId="16" fontId="0" fillId="0" borderId="0" xfId="0" applyNumberFormat="1"/>
    <xf numFmtId="14" fontId="0" fillId="0" borderId="0" xfId="0" applyNumberFormat="1"/>
    <xf numFmtId="0" fontId="1" fillId="0" borderId="0" xfId="0" applyFont="1" applyAlignment="1">
      <alignment horizontal="center"/>
    </xf>
    <xf numFmtId="0" fontId="12" fillId="0" borderId="0" xfId="0" applyFont="1"/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 indent="1"/>
    </xf>
    <xf numFmtId="0" fontId="16" fillId="0" borderId="0" xfId="0" applyFont="1" applyAlignment="1">
      <alignment horizontal="right" vertical="center" indent="1"/>
    </xf>
    <xf numFmtId="0" fontId="17" fillId="0" borderId="0" xfId="0" applyFont="1"/>
    <xf numFmtId="0" fontId="5" fillId="0" borderId="1" xfId="0" applyFont="1" applyBorder="1" applyAlignment="1">
      <alignment horizontal="right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43" fontId="6" fillId="2" borderId="0" xfId="1" applyFont="1" applyFill="1" applyAlignment="1">
      <alignment vertical="center"/>
    </xf>
    <xf numFmtId="43" fontId="6" fillId="0" borderId="0" xfId="1" applyFont="1" applyFill="1" applyAlignment="1">
      <alignment vertical="center"/>
    </xf>
    <xf numFmtId="0" fontId="0" fillId="0" borderId="0" xfId="0" applyAlignment="1">
      <alignment horizontal="right" vertical="center"/>
    </xf>
    <xf numFmtId="43" fontId="0" fillId="2" borderId="0" xfId="1" applyFont="1" applyFill="1" applyAlignment="1">
      <alignment vertical="center"/>
    </xf>
    <xf numFmtId="43" fontId="6" fillId="0" borderId="0" xfId="1" applyFont="1" applyAlignment="1">
      <alignment vertical="center"/>
    </xf>
    <xf numFmtId="43" fontId="0" fillId="0" borderId="0" xfId="1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43" fontId="7" fillId="0" borderId="0" xfId="1" applyFont="1" applyAlignment="1">
      <alignment vertical="center"/>
    </xf>
    <xf numFmtId="0" fontId="0" fillId="0" borderId="0" xfId="0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43" fontId="9" fillId="3" borderId="0" xfId="1" applyFont="1" applyFill="1" applyAlignment="1">
      <alignment vertical="center"/>
    </xf>
    <xf numFmtId="43" fontId="0" fillId="0" borderId="0" xfId="1" applyFont="1" applyFill="1" applyAlignment="1">
      <alignment vertical="center"/>
    </xf>
    <xf numFmtId="0" fontId="13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horizontal="left"/>
    </xf>
    <xf numFmtId="0" fontId="16" fillId="0" borderId="1" xfId="0" applyFont="1" applyBorder="1" applyAlignment="1">
      <alignment horizontal="left" vertical="center" indent="1"/>
    </xf>
    <xf numFmtId="0" fontId="16" fillId="0" borderId="1" xfId="0" applyFont="1" applyBorder="1" applyAlignment="1">
      <alignment horizontal="right" vertical="center" indent="1"/>
    </xf>
    <xf numFmtId="0" fontId="15" fillId="0" borderId="1" xfId="0" applyFont="1" applyBorder="1" applyAlignment="1">
      <alignment horizontal="right" vertical="center" inden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left" wrapText="1"/>
    </xf>
    <xf numFmtId="43" fontId="2" fillId="0" borderId="0" xfId="1" applyFont="1" applyFill="1" applyBorder="1" applyAlignment="1">
      <alignment horizontal="center"/>
    </xf>
    <xf numFmtId="43" fontId="0" fillId="2" borderId="6" xfId="1" applyFont="1" applyFill="1" applyBorder="1" applyAlignment="1">
      <alignment vertical="center"/>
    </xf>
    <xf numFmtId="0" fontId="17" fillId="2" borderId="0" xfId="0" applyFont="1" applyFill="1" applyAlignment="1" applyProtection="1">
      <alignment horizontal="left"/>
      <protection locked="0"/>
    </xf>
    <xf numFmtId="0" fontId="17" fillId="2" borderId="0" xfId="0" applyFont="1" applyFill="1" applyAlignment="1" applyProtection="1">
      <alignment horizont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14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7" fontId="0" fillId="2" borderId="1" xfId="1" applyNumberFormat="1" applyFont="1" applyFill="1" applyBorder="1" applyAlignment="1" applyProtection="1">
      <alignment vertical="center"/>
      <protection locked="0"/>
    </xf>
    <xf numFmtId="0" fontId="11" fillId="0" borderId="5" xfId="0" applyFont="1" applyBorder="1" applyAlignment="1">
      <alignment horizontal="center"/>
    </xf>
    <xf numFmtId="0" fontId="0" fillId="2" borderId="0" xfId="0" applyFill="1" applyAlignment="1" applyProtection="1">
      <alignment horizontal="left" vertical="top"/>
      <protection locked="0"/>
    </xf>
    <xf numFmtId="0" fontId="18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1" defaultTableStyle="TableStyleMedium2" defaultPivotStyle="PivotStyleLight16">
    <tableStyle name="Invisible" pivot="0" table="0" count="0" xr9:uid="{A032C511-A916-45A0-B6AE-F805741960C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706F2-97EF-42F3-89F7-AABCDC62A832}">
  <sheetPr codeName="Feuil1">
    <pageSetUpPr fitToPage="1"/>
  </sheetPr>
  <dimension ref="B1:AG378"/>
  <sheetViews>
    <sheetView showGridLines="0" tabSelected="1" zoomScale="70" zoomScaleNormal="70" workbookViewId="0">
      <selection activeCell="C13" sqref="C13"/>
    </sheetView>
  </sheetViews>
  <sheetFormatPr baseColWidth="10" defaultRowHeight="15" x14ac:dyDescent="0.25"/>
  <cols>
    <col min="2" max="2" width="36.7109375" customWidth="1"/>
    <col min="3" max="3" width="101.28515625" customWidth="1"/>
    <col min="4" max="7" width="32.28515625" customWidth="1"/>
    <col min="8" max="8" width="89" customWidth="1"/>
    <col min="9" max="9" width="17.140625" customWidth="1"/>
    <col min="10" max="10" width="16.28515625" customWidth="1"/>
    <col min="11" max="11" width="27.28515625" customWidth="1"/>
    <col min="12" max="12" width="17" customWidth="1"/>
    <col min="13" max="13" width="18.42578125" customWidth="1"/>
    <col min="16" max="28" width="11.42578125" hidden="1" customWidth="1"/>
    <col min="29" max="29" width="38.85546875" hidden="1" customWidth="1"/>
    <col min="30" max="32" width="11.42578125" hidden="1" customWidth="1"/>
    <col min="33" max="37" width="11.42578125" customWidth="1"/>
  </cols>
  <sheetData>
    <row r="1" spans="2:31" x14ac:dyDescent="0.25">
      <c r="B1" s="4" t="s">
        <v>101</v>
      </c>
    </row>
    <row r="2" spans="2:31" ht="36" x14ac:dyDescent="0.55000000000000004">
      <c r="C2" s="54" t="s">
        <v>178</v>
      </c>
      <c r="D2" s="54"/>
      <c r="E2" s="54"/>
      <c r="F2" s="54"/>
      <c r="G2" s="54"/>
      <c r="H2" s="54"/>
    </row>
    <row r="3" spans="2:31" ht="24" x14ac:dyDescent="0.4">
      <c r="C3" s="14"/>
      <c r="Q3" t="s">
        <v>189</v>
      </c>
      <c r="R3" t="s">
        <v>190</v>
      </c>
    </row>
    <row r="4" spans="2:31" ht="24" x14ac:dyDescent="0.4">
      <c r="B4" s="6" t="s">
        <v>102</v>
      </c>
      <c r="C4" s="46"/>
      <c r="Q4" t="s">
        <v>191</v>
      </c>
      <c r="R4" t="s">
        <v>191</v>
      </c>
    </row>
    <row r="5" spans="2:31" ht="24" x14ac:dyDescent="0.4">
      <c r="C5" s="14"/>
      <c r="Q5" t="s">
        <v>192</v>
      </c>
      <c r="R5" t="s">
        <v>193</v>
      </c>
    </row>
    <row r="6" spans="2:31" ht="24" x14ac:dyDescent="0.4">
      <c r="B6" s="6" t="s">
        <v>99</v>
      </c>
      <c r="C6" s="47"/>
    </row>
    <row r="7" spans="2:31" ht="24" x14ac:dyDescent="0.4">
      <c r="C7" s="14"/>
    </row>
    <row r="8" spans="2:31" x14ac:dyDescent="0.25">
      <c r="D8" s="10" t="s">
        <v>179</v>
      </c>
    </row>
    <row r="9" spans="2:31" x14ac:dyDescent="0.25">
      <c r="D9" s="10" t="s">
        <v>181</v>
      </c>
    </row>
    <row r="10" spans="2:31" x14ac:dyDescent="0.25">
      <c r="D10" s="10" t="s">
        <v>182</v>
      </c>
    </row>
    <row r="11" spans="2:31" ht="21" x14ac:dyDescent="0.35">
      <c r="B11" s="58" t="s">
        <v>201</v>
      </c>
      <c r="C11" s="58"/>
      <c r="D11" s="10" t="s">
        <v>180</v>
      </c>
      <c r="J11" s="1"/>
      <c r="K11" s="1"/>
      <c r="L11" s="1"/>
      <c r="M11" s="1"/>
    </row>
    <row r="13" spans="2:31" ht="45" x14ac:dyDescent="0.25">
      <c r="W13" s="11" t="s">
        <v>103</v>
      </c>
      <c r="X13" s="11" t="s">
        <v>104</v>
      </c>
      <c r="Y13" s="11" t="s">
        <v>105</v>
      </c>
      <c r="Z13" s="11" t="s">
        <v>106</v>
      </c>
      <c r="AA13" s="11" t="s">
        <v>107</v>
      </c>
      <c r="AB13" s="11"/>
      <c r="AC13" s="32" t="s">
        <v>174</v>
      </c>
      <c r="AD13" s="33"/>
      <c r="AE13" s="33"/>
    </row>
    <row r="14" spans="2:31" ht="60.75" customHeight="1" x14ac:dyDescent="0.25">
      <c r="B14" s="38" t="s">
        <v>183</v>
      </c>
      <c r="C14" s="38" t="s">
        <v>184</v>
      </c>
      <c r="D14" s="38" t="s">
        <v>187</v>
      </c>
      <c r="E14" s="38" t="s">
        <v>188</v>
      </c>
      <c r="F14" s="38" t="s">
        <v>185</v>
      </c>
      <c r="G14" s="38" t="s">
        <v>186</v>
      </c>
      <c r="H14" s="38" t="s">
        <v>100</v>
      </c>
      <c r="I14" s="38" t="s">
        <v>194</v>
      </c>
      <c r="J14" s="38" t="s">
        <v>195</v>
      </c>
      <c r="K14" s="38" t="s">
        <v>198</v>
      </c>
      <c r="L14" s="38" t="s">
        <v>196</v>
      </c>
      <c r="M14" s="38" t="s">
        <v>199</v>
      </c>
      <c r="N14" s="43" t="s">
        <v>197</v>
      </c>
      <c r="P14" s="7">
        <v>45658</v>
      </c>
      <c r="Q14">
        <f>DAY(P14)</f>
        <v>1</v>
      </c>
      <c r="R14">
        <f>MONTH(P14)</f>
        <v>1</v>
      </c>
      <c r="S14">
        <f>$C$6</f>
        <v>0</v>
      </c>
      <c r="T14" s="8" t="str">
        <f>CONCATENATE(Q14,"/",R14,"/",,S14)</f>
        <v>1/1/0</v>
      </c>
      <c r="W14" s="12">
        <v>11916</v>
      </c>
      <c r="X14" s="12">
        <v>21425</v>
      </c>
      <c r="Y14" s="12">
        <v>3</v>
      </c>
      <c r="Z14" s="12" t="s">
        <v>109</v>
      </c>
      <c r="AA14" s="12" t="s">
        <v>114</v>
      </c>
      <c r="AC14" s="34" t="s">
        <v>144</v>
      </c>
      <c r="AD14" s="33"/>
      <c r="AE14" s="33"/>
    </row>
    <row r="15" spans="2:31" ht="38.25" customHeight="1" x14ac:dyDescent="0.25">
      <c r="B15" s="48"/>
      <c r="C15" s="48"/>
      <c r="D15" s="49"/>
      <c r="E15" s="49"/>
      <c r="F15" s="49"/>
      <c r="G15" s="49"/>
      <c r="H15" s="15" t="str">
        <f>IF(COUNTA(B15:G15)=0,"",CONCATENATE("N°FACTURE"," ",B15," - ",C15," ","du ",TEXT(D15,"JJ/MM/AA")," au ",TEXT(E15,"JJ/MM/AA")))</f>
        <v/>
      </c>
      <c r="I15" s="50"/>
      <c r="J15" s="50"/>
      <c r="K15" s="50"/>
      <c r="L15" s="39" t="str">
        <f>IF(D15="","",COUNTA(H15))</f>
        <v/>
      </c>
      <c r="M15" s="51"/>
      <c r="N15" s="28" t="str">
        <f>IF(H15="","",IF(AND(I15="Oui",K15="Oui")=TRUE,"Eligible","Non Eligible"))</f>
        <v/>
      </c>
      <c r="P15" s="7">
        <v>45659</v>
      </c>
      <c r="Q15">
        <f t="shared" ref="Q15:Q78" si="0">DAY(P15)</f>
        <v>2</v>
      </c>
      <c r="R15">
        <f t="shared" ref="R15:R21" si="1">MONTH(P15)</f>
        <v>1</v>
      </c>
      <c r="S15">
        <f t="shared" ref="S15:S78" si="2">$C$6</f>
        <v>0</v>
      </c>
      <c r="T15" s="8" t="str">
        <f t="shared" ref="T15:T78" si="3">CONCATENATE(Q15,"/",R15,"/",,S15)</f>
        <v>2/1/0</v>
      </c>
      <c r="W15" s="12">
        <v>2178</v>
      </c>
      <c r="X15" s="12">
        <v>21968</v>
      </c>
      <c r="Y15" s="12">
        <v>3</v>
      </c>
      <c r="Z15" s="12" t="s">
        <v>111</v>
      </c>
      <c r="AA15" s="12" t="s">
        <v>115</v>
      </c>
      <c r="AC15" s="34" t="s">
        <v>127</v>
      </c>
      <c r="AD15" s="33"/>
      <c r="AE15" s="33"/>
    </row>
    <row r="16" spans="2:31" ht="38.25" customHeight="1" x14ac:dyDescent="0.25">
      <c r="B16" s="48"/>
      <c r="C16" s="48"/>
      <c r="D16" s="49"/>
      <c r="E16" s="49"/>
      <c r="F16" s="49"/>
      <c r="G16" s="49"/>
      <c r="H16" s="15" t="str">
        <f t="shared" ref="H16:H27" si="4">IF(COUNTA(B16:G16)=0,"",CONCATENATE("N°FACTURE"," ",B16," - ",C16," ","du ",TEXT(D16,"JJ/MM/AA")," au ",TEXT(E16,"JJ/MM/AA")))</f>
        <v/>
      </c>
      <c r="I16" s="50"/>
      <c r="J16" s="50"/>
      <c r="K16" s="50"/>
      <c r="L16" s="39" t="str">
        <f t="shared" ref="L16:L27" si="5">IF(D16="","",COUNTA(H16))</f>
        <v/>
      </c>
      <c r="M16" s="51"/>
      <c r="N16" s="28" t="str">
        <f t="shared" ref="N16:N27" si="6">IF(H16="","",IF(AND(I16="Oui",K16="Oui")=TRUE,"Eligible","Non Eligible"))</f>
        <v/>
      </c>
      <c r="P16" s="7">
        <v>45660</v>
      </c>
      <c r="Q16">
        <f t="shared" si="0"/>
        <v>3</v>
      </c>
      <c r="R16">
        <f t="shared" si="1"/>
        <v>1</v>
      </c>
      <c r="S16">
        <f t="shared" si="2"/>
        <v>0</v>
      </c>
      <c r="T16" s="8" t="str">
        <f t="shared" si="3"/>
        <v>3/1/0</v>
      </c>
      <c r="W16" s="12">
        <v>10195</v>
      </c>
      <c r="X16" s="12">
        <v>22284</v>
      </c>
      <c r="Y16" s="12">
        <v>3</v>
      </c>
      <c r="Z16" s="12" t="s">
        <v>108</v>
      </c>
      <c r="AA16" s="12" t="s">
        <v>116</v>
      </c>
      <c r="AC16" s="34" t="s">
        <v>134</v>
      </c>
      <c r="AD16" s="33"/>
      <c r="AE16" s="33"/>
    </row>
    <row r="17" spans="2:31" ht="38.25" customHeight="1" x14ac:dyDescent="0.25">
      <c r="B17" s="48"/>
      <c r="C17" s="48"/>
      <c r="D17" s="49"/>
      <c r="E17" s="49"/>
      <c r="F17" s="49"/>
      <c r="G17" s="49"/>
      <c r="H17" s="15" t="str">
        <f t="shared" si="4"/>
        <v/>
      </c>
      <c r="I17" s="50"/>
      <c r="J17" s="50"/>
      <c r="K17" s="50"/>
      <c r="L17" s="39" t="str">
        <f t="shared" si="5"/>
        <v/>
      </c>
      <c r="M17" s="51"/>
      <c r="N17" s="28" t="str">
        <f t="shared" si="6"/>
        <v/>
      </c>
      <c r="P17" s="7">
        <v>45661</v>
      </c>
      <c r="Q17">
        <f t="shared" si="0"/>
        <v>4</v>
      </c>
      <c r="R17">
        <f t="shared" si="1"/>
        <v>1</v>
      </c>
      <c r="S17">
        <f t="shared" si="2"/>
        <v>0</v>
      </c>
      <c r="T17" s="8" t="str">
        <f t="shared" si="3"/>
        <v>4/1/0</v>
      </c>
      <c r="W17" s="12">
        <v>2174</v>
      </c>
      <c r="X17" s="12">
        <v>22289</v>
      </c>
      <c r="Y17" s="12">
        <v>4</v>
      </c>
      <c r="Z17" s="12" t="s">
        <v>113</v>
      </c>
      <c r="AA17" s="12" t="s">
        <v>117</v>
      </c>
      <c r="AC17" s="34" t="s">
        <v>146</v>
      </c>
      <c r="AD17" s="33"/>
      <c r="AE17" s="33"/>
    </row>
    <row r="18" spans="2:31" ht="38.25" customHeight="1" x14ac:dyDescent="0.25">
      <c r="B18" s="48"/>
      <c r="C18" s="48"/>
      <c r="D18" s="49"/>
      <c r="E18" s="49"/>
      <c r="F18" s="49"/>
      <c r="G18" s="49"/>
      <c r="H18" s="15" t="str">
        <f t="shared" si="4"/>
        <v/>
      </c>
      <c r="I18" s="50"/>
      <c r="J18" s="50"/>
      <c r="K18" s="50"/>
      <c r="L18" s="39" t="str">
        <f t="shared" si="5"/>
        <v/>
      </c>
      <c r="M18" s="51"/>
      <c r="N18" s="28" t="str">
        <f t="shared" si="6"/>
        <v/>
      </c>
      <c r="P18" s="7">
        <v>45662</v>
      </c>
      <c r="Q18">
        <f t="shared" si="0"/>
        <v>5</v>
      </c>
      <c r="R18">
        <f t="shared" si="1"/>
        <v>1</v>
      </c>
      <c r="S18">
        <f t="shared" si="2"/>
        <v>0</v>
      </c>
      <c r="T18" s="8" t="str">
        <f t="shared" si="3"/>
        <v>5/1/0</v>
      </c>
      <c r="W18" s="12">
        <v>12221</v>
      </c>
      <c r="X18" s="12">
        <v>22320</v>
      </c>
      <c r="Y18" s="12">
        <v>3</v>
      </c>
      <c r="Z18" s="12" t="s">
        <v>118</v>
      </c>
      <c r="AA18" s="12" t="s">
        <v>119</v>
      </c>
      <c r="AC18" s="35" t="s">
        <v>121</v>
      </c>
      <c r="AD18" s="33"/>
      <c r="AE18" s="33"/>
    </row>
    <row r="19" spans="2:31" ht="38.25" customHeight="1" x14ac:dyDescent="0.25">
      <c r="B19" s="48"/>
      <c r="C19" s="48"/>
      <c r="D19" s="49"/>
      <c r="E19" s="49"/>
      <c r="F19" s="49"/>
      <c r="G19" s="49"/>
      <c r="H19" s="15" t="str">
        <f t="shared" si="4"/>
        <v/>
      </c>
      <c r="I19" s="50"/>
      <c r="J19" s="50"/>
      <c r="K19" s="50"/>
      <c r="L19" s="39" t="str">
        <f t="shared" si="5"/>
        <v/>
      </c>
      <c r="M19" s="51"/>
      <c r="N19" s="28" t="str">
        <f t="shared" si="6"/>
        <v/>
      </c>
      <c r="P19" s="7">
        <v>45663</v>
      </c>
      <c r="Q19">
        <f t="shared" si="0"/>
        <v>6</v>
      </c>
      <c r="R19">
        <f t="shared" si="1"/>
        <v>1</v>
      </c>
      <c r="S19">
        <f t="shared" si="2"/>
        <v>0</v>
      </c>
      <c r="T19" s="8" t="str">
        <f t="shared" si="3"/>
        <v>6/1/0</v>
      </c>
      <c r="W19" s="12">
        <v>1772</v>
      </c>
      <c r="X19" s="12">
        <v>22333</v>
      </c>
      <c r="Y19" s="12">
        <v>3</v>
      </c>
      <c r="Z19" s="12" t="s">
        <v>112</v>
      </c>
      <c r="AA19" s="12" t="s">
        <v>120</v>
      </c>
      <c r="AC19" s="34" t="s">
        <v>175</v>
      </c>
      <c r="AD19" s="33"/>
      <c r="AE19" s="33"/>
    </row>
    <row r="20" spans="2:31" ht="38.25" customHeight="1" x14ac:dyDescent="0.25">
      <c r="B20" s="48"/>
      <c r="C20" s="48"/>
      <c r="D20" s="49"/>
      <c r="E20" s="49"/>
      <c r="F20" s="49"/>
      <c r="G20" s="49"/>
      <c r="H20" s="15" t="str">
        <f t="shared" si="4"/>
        <v/>
      </c>
      <c r="I20" s="50"/>
      <c r="J20" s="50"/>
      <c r="K20" s="50"/>
      <c r="L20" s="39" t="str">
        <f t="shared" si="5"/>
        <v/>
      </c>
      <c r="M20" s="51"/>
      <c r="N20" s="28" t="str">
        <f t="shared" si="6"/>
        <v/>
      </c>
      <c r="P20" s="7">
        <v>45664</v>
      </c>
      <c r="Q20">
        <f t="shared" si="0"/>
        <v>7</v>
      </c>
      <c r="R20">
        <f t="shared" si="1"/>
        <v>1</v>
      </c>
      <c r="S20">
        <f t="shared" si="2"/>
        <v>0</v>
      </c>
      <c r="T20" s="8" t="str">
        <f t="shared" si="3"/>
        <v>7/1/0</v>
      </c>
      <c r="W20" s="12">
        <v>1944</v>
      </c>
      <c r="X20" s="12">
        <v>22340</v>
      </c>
      <c r="Y20" s="12">
        <v>3</v>
      </c>
      <c r="Z20" s="12" t="s">
        <v>121</v>
      </c>
      <c r="AA20" s="12" t="s">
        <v>122</v>
      </c>
      <c r="AC20" s="34" t="s">
        <v>176</v>
      </c>
      <c r="AD20" s="33"/>
      <c r="AE20" s="33"/>
    </row>
    <row r="21" spans="2:31" ht="38.25" customHeight="1" x14ac:dyDescent="0.25">
      <c r="B21" s="48"/>
      <c r="C21" s="48"/>
      <c r="D21" s="49"/>
      <c r="E21" s="49"/>
      <c r="F21" s="49"/>
      <c r="G21" s="49"/>
      <c r="H21" s="15" t="str">
        <f t="shared" si="4"/>
        <v/>
      </c>
      <c r="I21" s="50"/>
      <c r="J21" s="50"/>
      <c r="K21" s="50"/>
      <c r="L21" s="39" t="str">
        <f t="shared" si="5"/>
        <v/>
      </c>
      <c r="M21" s="51"/>
      <c r="N21" s="28" t="str">
        <f t="shared" si="6"/>
        <v/>
      </c>
      <c r="P21" s="7">
        <v>45665</v>
      </c>
      <c r="Q21">
        <f t="shared" si="0"/>
        <v>8</v>
      </c>
      <c r="R21">
        <f t="shared" si="1"/>
        <v>1</v>
      </c>
      <c r="S21">
        <f t="shared" si="2"/>
        <v>0</v>
      </c>
      <c r="T21" s="8" t="str">
        <f t="shared" si="3"/>
        <v>8/1/0</v>
      </c>
      <c r="W21" s="12">
        <v>1924</v>
      </c>
      <c r="X21" s="12">
        <v>22841</v>
      </c>
      <c r="Y21" s="12">
        <v>3</v>
      </c>
      <c r="Z21" s="12" t="s">
        <v>123</v>
      </c>
      <c r="AA21" s="12" t="s">
        <v>124</v>
      </c>
      <c r="AC21" s="35" t="s">
        <v>111</v>
      </c>
      <c r="AD21" s="33"/>
      <c r="AE21" s="33"/>
    </row>
    <row r="22" spans="2:31" ht="38.25" customHeight="1" x14ac:dyDescent="0.25">
      <c r="B22" s="48"/>
      <c r="C22" s="48"/>
      <c r="D22" s="49"/>
      <c r="E22" s="49"/>
      <c r="F22" s="49"/>
      <c r="G22" s="49"/>
      <c r="H22" s="15" t="str">
        <f t="shared" si="4"/>
        <v/>
      </c>
      <c r="I22" s="50"/>
      <c r="J22" s="50"/>
      <c r="K22" s="50"/>
      <c r="L22" s="39" t="str">
        <f t="shared" si="5"/>
        <v/>
      </c>
      <c r="M22" s="51"/>
      <c r="N22" s="28" t="str">
        <f t="shared" si="6"/>
        <v/>
      </c>
      <c r="P22" s="7">
        <v>45666</v>
      </c>
      <c r="Q22">
        <f t="shared" si="0"/>
        <v>9</v>
      </c>
      <c r="R22">
        <f t="shared" ref="R22:R85" si="7">MONTH(P22)</f>
        <v>1</v>
      </c>
      <c r="S22">
        <f t="shared" si="2"/>
        <v>0</v>
      </c>
      <c r="T22" s="8" t="str">
        <f t="shared" si="3"/>
        <v>9/1/0</v>
      </c>
      <c r="W22" s="12">
        <v>12398</v>
      </c>
      <c r="X22" s="12">
        <v>22844</v>
      </c>
      <c r="Y22" s="12">
        <v>4</v>
      </c>
      <c r="Z22" s="12" t="s">
        <v>125</v>
      </c>
      <c r="AA22" s="12" t="s">
        <v>126</v>
      </c>
      <c r="AC22" s="35" t="s">
        <v>113</v>
      </c>
      <c r="AD22" s="33"/>
      <c r="AE22" s="33"/>
    </row>
    <row r="23" spans="2:31" ht="38.25" customHeight="1" x14ac:dyDescent="0.25">
      <c r="B23" s="48"/>
      <c r="C23" s="48"/>
      <c r="D23" s="49"/>
      <c r="E23" s="49"/>
      <c r="F23" s="49"/>
      <c r="G23" s="49"/>
      <c r="H23" s="15" t="str">
        <f t="shared" si="4"/>
        <v/>
      </c>
      <c r="I23" s="50"/>
      <c r="J23" s="50"/>
      <c r="K23" s="50"/>
      <c r="L23" s="39" t="str">
        <f t="shared" si="5"/>
        <v/>
      </c>
      <c r="M23" s="51"/>
      <c r="N23" s="28" t="str">
        <f>IF(H23="","",IF(AND(I23="Oui",K23="Oui")=TRUE,"Eligible","Non Eligible"))</f>
        <v/>
      </c>
      <c r="P23" s="7">
        <v>45667</v>
      </c>
      <c r="Q23">
        <f t="shared" si="0"/>
        <v>10</v>
      </c>
      <c r="R23">
        <f t="shared" si="7"/>
        <v>1</v>
      </c>
      <c r="S23">
        <f t="shared" si="2"/>
        <v>0</v>
      </c>
      <c r="T23" s="8" t="str">
        <f t="shared" si="3"/>
        <v>10/1/0</v>
      </c>
      <c r="W23" s="12">
        <v>2093</v>
      </c>
      <c r="X23" s="12">
        <v>23534</v>
      </c>
      <c r="Y23" s="12">
        <v>3</v>
      </c>
      <c r="Z23" s="12" t="s">
        <v>127</v>
      </c>
      <c r="AA23" s="12" t="s">
        <v>128</v>
      </c>
      <c r="AC23" s="34" t="s">
        <v>140</v>
      </c>
      <c r="AD23" s="33"/>
      <c r="AE23" s="33"/>
    </row>
    <row r="24" spans="2:31" ht="38.25" customHeight="1" x14ac:dyDescent="0.25">
      <c r="B24" s="48"/>
      <c r="C24" s="48"/>
      <c r="D24" s="49"/>
      <c r="E24" s="49"/>
      <c r="F24" s="49"/>
      <c r="G24" s="49"/>
      <c r="H24" s="15" t="str">
        <f t="shared" si="4"/>
        <v/>
      </c>
      <c r="I24" s="50"/>
      <c r="J24" s="50"/>
      <c r="K24" s="50"/>
      <c r="L24" s="39" t="str">
        <f t="shared" si="5"/>
        <v/>
      </c>
      <c r="M24" s="51"/>
      <c r="N24" s="28" t="str">
        <f t="shared" si="6"/>
        <v/>
      </c>
      <c r="P24" s="7">
        <v>45668</v>
      </c>
      <c r="Q24">
        <f t="shared" si="0"/>
        <v>11</v>
      </c>
      <c r="R24">
        <f t="shared" si="7"/>
        <v>1</v>
      </c>
      <c r="S24">
        <f t="shared" si="2"/>
        <v>0</v>
      </c>
      <c r="T24" s="8" t="str">
        <f t="shared" si="3"/>
        <v>11/1/0</v>
      </c>
      <c r="W24" s="12">
        <v>12140</v>
      </c>
      <c r="X24" s="12">
        <v>22321</v>
      </c>
      <c r="Y24" s="12">
        <v>3</v>
      </c>
      <c r="Z24" s="12" t="s">
        <v>110</v>
      </c>
      <c r="AA24" s="12" t="s">
        <v>129</v>
      </c>
      <c r="AC24" s="35" t="s">
        <v>112</v>
      </c>
      <c r="AD24" s="33"/>
      <c r="AE24" s="33"/>
    </row>
    <row r="25" spans="2:31" ht="38.25" customHeight="1" x14ac:dyDescent="0.25">
      <c r="B25" s="48"/>
      <c r="C25" s="48"/>
      <c r="D25" s="49"/>
      <c r="E25" s="49"/>
      <c r="F25" s="49"/>
      <c r="G25" s="49"/>
      <c r="H25" s="15" t="str">
        <f t="shared" si="4"/>
        <v/>
      </c>
      <c r="I25" s="50"/>
      <c r="J25" s="50"/>
      <c r="K25" s="50"/>
      <c r="L25" s="39" t="str">
        <f t="shared" si="5"/>
        <v/>
      </c>
      <c r="M25" s="51"/>
      <c r="N25" s="28" t="str">
        <f t="shared" si="6"/>
        <v/>
      </c>
      <c r="P25" s="7">
        <v>45669</v>
      </c>
      <c r="Q25">
        <f t="shared" si="0"/>
        <v>12</v>
      </c>
      <c r="R25">
        <f t="shared" si="7"/>
        <v>1</v>
      </c>
      <c r="S25">
        <f t="shared" si="2"/>
        <v>0</v>
      </c>
      <c r="T25" s="8" t="str">
        <f t="shared" si="3"/>
        <v>12/1/0</v>
      </c>
      <c r="W25" s="12">
        <v>12899</v>
      </c>
      <c r="X25" s="12">
        <v>24314</v>
      </c>
      <c r="Y25" s="12">
        <v>3</v>
      </c>
      <c r="Z25" s="12" t="s">
        <v>130</v>
      </c>
      <c r="AA25" s="12" t="s">
        <v>131</v>
      </c>
      <c r="AC25" s="34" t="s">
        <v>136</v>
      </c>
      <c r="AD25" s="36"/>
      <c r="AE25" s="33"/>
    </row>
    <row r="26" spans="2:31" ht="38.25" customHeight="1" x14ac:dyDescent="0.25">
      <c r="B26" s="48"/>
      <c r="C26" s="48"/>
      <c r="D26" s="49"/>
      <c r="E26" s="49"/>
      <c r="F26" s="49"/>
      <c r="G26" s="49"/>
      <c r="H26" s="15" t="str">
        <f t="shared" si="4"/>
        <v/>
      </c>
      <c r="I26" s="50"/>
      <c r="J26" s="50"/>
      <c r="K26" s="50"/>
      <c r="L26" s="39" t="str">
        <f t="shared" si="5"/>
        <v/>
      </c>
      <c r="M26" s="51"/>
      <c r="N26" s="28" t="str">
        <f t="shared" si="6"/>
        <v/>
      </c>
      <c r="P26" s="7">
        <v>45670</v>
      </c>
      <c r="Q26">
        <f t="shared" si="0"/>
        <v>13</v>
      </c>
      <c r="R26">
        <f t="shared" si="7"/>
        <v>1</v>
      </c>
      <c r="S26">
        <f t="shared" si="2"/>
        <v>0</v>
      </c>
      <c r="T26" s="8" t="str">
        <f t="shared" si="3"/>
        <v>13/1/0</v>
      </c>
      <c r="W26" s="12">
        <v>12898</v>
      </c>
      <c r="X26" s="12">
        <v>24313</v>
      </c>
      <c r="Y26" s="12">
        <v>3</v>
      </c>
      <c r="Z26" s="12" t="s">
        <v>132</v>
      </c>
      <c r="AA26" s="12" t="s">
        <v>133</v>
      </c>
      <c r="AC26" s="35" t="s">
        <v>123</v>
      </c>
      <c r="AD26" s="36"/>
      <c r="AE26" s="33"/>
    </row>
    <row r="27" spans="2:31" ht="38.25" customHeight="1" x14ac:dyDescent="0.25">
      <c r="B27" s="48"/>
      <c r="C27" s="48"/>
      <c r="D27" s="49"/>
      <c r="E27" s="49"/>
      <c r="F27" s="49"/>
      <c r="G27" s="49"/>
      <c r="H27" s="15" t="str">
        <f t="shared" si="4"/>
        <v/>
      </c>
      <c r="I27" s="50"/>
      <c r="J27" s="50"/>
      <c r="K27" s="50"/>
      <c r="L27" s="39" t="str">
        <f t="shared" si="5"/>
        <v/>
      </c>
      <c r="M27" s="51"/>
      <c r="N27" s="28" t="str">
        <f t="shared" si="6"/>
        <v/>
      </c>
      <c r="P27" s="7">
        <v>45671</v>
      </c>
      <c r="Q27">
        <f t="shared" si="0"/>
        <v>14</v>
      </c>
      <c r="R27">
        <f t="shared" si="7"/>
        <v>1</v>
      </c>
      <c r="S27">
        <f t="shared" si="2"/>
        <v>0</v>
      </c>
      <c r="T27" s="8" t="str">
        <f t="shared" si="3"/>
        <v>14/1/0</v>
      </c>
      <c r="W27" s="12">
        <v>2319</v>
      </c>
      <c r="X27" s="12">
        <v>22353</v>
      </c>
      <c r="Y27" s="12">
        <v>3</v>
      </c>
      <c r="Z27" s="12" t="s">
        <v>134</v>
      </c>
      <c r="AA27" s="12" t="s">
        <v>135</v>
      </c>
      <c r="AC27" s="34" t="s">
        <v>152</v>
      </c>
      <c r="AD27" s="36"/>
      <c r="AE27" s="33"/>
    </row>
    <row r="28" spans="2:31" ht="38.25" customHeight="1" x14ac:dyDescent="0.4">
      <c r="I28" s="52" t="s">
        <v>200</v>
      </c>
      <c r="J28" s="52"/>
      <c r="K28" s="52"/>
      <c r="L28" s="2">
        <f>SUMIFS(L15:L27,N15:N27,"Eligible")</f>
        <v>0</v>
      </c>
      <c r="M28" s="44">
        <f>SUMIFS(M15:M27,N15:N27,"Eligible")</f>
        <v>0</v>
      </c>
      <c r="P28" s="7">
        <v>45672</v>
      </c>
      <c r="Q28">
        <f t="shared" si="0"/>
        <v>15</v>
      </c>
      <c r="R28">
        <f t="shared" si="7"/>
        <v>1</v>
      </c>
      <c r="S28">
        <f t="shared" si="2"/>
        <v>0</v>
      </c>
      <c r="T28" s="8" t="str">
        <f t="shared" si="3"/>
        <v>15/1/0</v>
      </c>
      <c r="W28" s="12">
        <v>2320</v>
      </c>
      <c r="X28" s="12">
        <v>22350</v>
      </c>
      <c r="Y28" s="12">
        <v>3</v>
      </c>
      <c r="Z28" s="12" t="s">
        <v>136</v>
      </c>
      <c r="AA28" s="12" t="s">
        <v>137</v>
      </c>
      <c r="AC28" s="34" t="s">
        <v>148</v>
      </c>
      <c r="AD28" s="36"/>
      <c r="AE28" s="33"/>
    </row>
    <row r="29" spans="2:31" ht="39" customHeight="1" x14ac:dyDescent="0.4">
      <c r="I29" s="56"/>
      <c r="J29" s="56"/>
      <c r="K29" s="56"/>
      <c r="L29" s="56"/>
      <c r="M29" s="9"/>
      <c r="P29" s="7">
        <v>45673</v>
      </c>
      <c r="Q29">
        <f t="shared" si="0"/>
        <v>16</v>
      </c>
      <c r="R29">
        <f t="shared" si="7"/>
        <v>1</v>
      </c>
      <c r="S29">
        <f t="shared" si="2"/>
        <v>0</v>
      </c>
      <c r="T29" s="8" t="str">
        <f t="shared" si="3"/>
        <v>16/1/0</v>
      </c>
      <c r="W29" s="12">
        <v>8585</v>
      </c>
      <c r="X29" s="12">
        <v>57192</v>
      </c>
      <c r="Y29" s="12">
        <v>2</v>
      </c>
      <c r="Z29" s="12" t="s">
        <v>138</v>
      </c>
      <c r="AA29" s="12" t="s">
        <v>139</v>
      </c>
      <c r="AC29" s="35" t="s">
        <v>125</v>
      </c>
      <c r="AD29" s="36"/>
      <c r="AE29" s="33"/>
    </row>
    <row r="30" spans="2:31" ht="39" hidden="1" customHeight="1" x14ac:dyDescent="0.25">
      <c r="P30" s="7">
        <v>45674</v>
      </c>
      <c r="Q30">
        <f t="shared" si="0"/>
        <v>17</v>
      </c>
      <c r="R30">
        <f t="shared" si="7"/>
        <v>1</v>
      </c>
      <c r="S30">
        <f t="shared" si="2"/>
        <v>0</v>
      </c>
      <c r="T30" s="8" t="str">
        <f t="shared" si="3"/>
        <v>17/1/0</v>
      </c>
      <c r="W30" s="12">
        <v>1620</v>
      </c>
      <c r="X30" s="12">
        <v>22291</v>
      </c>
      <c r="Y30" s="12">
        <v>4</v>
      </c>
      <c r="Z30" s="12" t="s">
        <v>140</v>
      </c>
      <c r="AA30" s="12" t="s">
        <v>141</v>
      </c>
      <c r="AD30" s="36"/>
      <c r="AE30" s="33"/>
    </row>
    <row r="31" spans="2:31" ht="39" hidden="1" customHeight="1" x14ac:dyDescent="0.25">
      <c r="P31" s="7">
        <v>45675</v>
      </c>
      <c r="Q31">
        <f t="shared" si="0"/>
        <v>18</v>
      </c>
      <c r="R31">
        <f t="shared" si="7"/>
        <v>1</v>
      </c>
      <c r="S31">
        <f t="shared" si="2"/>
        <v>0</v>
      </c>
      <c r="T31" s="8" t="str">
        <f t="shared" si="3"/>
        <v>18/1/0</v>
      </c>
      <c r="W31" s="12">
        <v>4053</v>
      </c>
      <c r="X31" s="12">
        <v>21962</v>
      </c>
      <c r="Y31" s="12">
        <v>4</v>
      </c>
      <c r="Z31" s="12" t="s">
        <v>142</v>
      </c>
      <c r="AA31" s="12" t="s">
        <v>143</v>
      </c>
      <c r="AD31" s="36"/>
      <c r="AE31" s="33"/>
    </row>
    <row r="32" spans="2:31" ht="39" hidden="1" customHeight="1" x14ac:dyDescent="0.25">
      <c r="P32" s="7">
        <v>45676</v>
      </c>
      <c r="Q32">
        <f t="shared" si="0"/>
        <v>19</v>
      </c>
      <c r="R32">
        <f t="shared" si="7"/>
        <v>1</v>
      </c>
      <c r="S32">
        <f t="shared" si="2"/>
        <v>0</v>
      </c>
      <c r="T32" s="8" t="str">
        <f t="shared" si="3"/>
        <v>19/1/0</v>
      </c>
      <c r="W32" s="12">
        <v>8122</v>
      </c>
      <c r="X32" s="12">
        <v>21394</v>
      </c>
      <c r="Y32" s="12">
        <v>3</v>
      </c>
      <c r="Z32" s="12" t="s">
        <v>144</v>
      </c>
      <c r="AA32" s="12" t="s">
        <v>145</v>
      </c>
      <c r="AD32" s="37"/>
      <c r="AE32" s="33"/>
    </row>
    <row r="33" spans="2:32" ht="39" hidden="1" customHeight="1" x14ac:dyDescent="0.25">
      <c r="P33" s="7">
        <v>45677</v>
      </c>
      <c r="Q33">
        <f t="shared" si="0"/>
        <v>20</v>
      </c>
      <c r="R33">
        <f t="shared" si="7"/>
        <v>1</v>
      </c>
      <c r="S33">
        <f t="shared" si="2"/>
        <v>0</v>
      </c>
      <c r="T33" s="8" t="str">
        <f t="shared" si="3"/>
        <v>20/1/0</v>
      </c>
      <c r="W33" s="12">
        <v>29948</v>
      </c>
      <c r="X33" s="12">
        <v>60534</v>
      </c>
      <c r="Y33" s="12">
        <v>1</v>
      </c>
      <c r="Z33" s="12" t="s">
        <v>146</v>
      </c>
      <c r="AA33" s="12" t="s">
        <v>147</v>
      </c>
      <c r="AD33" s="33"/>
      <c r="AE33" s="36"/>
    </row>
    <row r="34" spans="2:32" ht="39" hidden="1" customHeight="1" x14ac:dyDescent="0.25">
      <c r="P34" s="7">
        <v>45678</v>
      </c>
      <c r="Q34">
        <f t="shared" si="0"/>
        <v>21</v>
      </c>
      <c r="R34">
        <f t="shared" si="7"/>
        <v>1</v>
      </c>
      <c r="S34">
        <f t="shared" si="2"/>
        <v>0</v>
      </c>
      <c r="T34" s="8" t="str">
        <f t="shared" si="3"/>
        <v>21/1/0</v>
      </c>
      <c r="W34" s="12">
        <v>12225</v>
      </c>
      <c r="X34" s="12">
        <v>67472</v>
      </c>
      <c r="Y34" s="12">
        <v>1</v>
      </c>
      <c r="Z34" s="12" t="s">
        <v>148</v>
      </c>
      <c r="AA34" s="12" t="s">
        <v>149</v>
      </c>
      <c r="AC34" s="34"/>
      <c r="AD34" s="33"/>
      <c r="AE34" s="36"/>
    </row>
    <row r="35" spans="2:32" ht="39" hidden="1" customHeight="1" x14ac:dyDescent="0.25">
      <c r="C35" s="57" t="str">
        <f>CONCATENATE(C4," - ","BAFA/BAFD ",B6," ",C6)</f>
        <v xml:space="preserve"> - BAFA/BAFD Exercice </v>
      </c>
      <c r="D35" s="57"/>
      <c r="E35" s="57"/>
      <c r="F35" s="57"/>
      <c r="G35" s="57"/>
      <c r="H35" s="57"/>
      <c r="I35" s="57"/>
      <c r="P35" s="7">
        <v>45679</v>
      </c>
      <c r="Q35">
        <f t="shared" si="0"/>
        <v>22</v>
      </c>
      <c r="R35">
        <f t="shared" si="7"/>
        <v>1</v>
      </c>
      <c r="S35">
        <f t="shared" si="2"/>
        <v>0</v>
      </c>
      <c r="T35" s="8" t="str">
        <f t="shared" si="3"/>
        <v>22/1/0</v>
      </c>
      <c r="W35" s="12">
        <v>1772</v>
      </c>
      <c r="X35" s="12">
        <v>68563</v>
      </c>
      <c r="Y35" s="12">
        <v>1</v>
      </c>
      <c r="Z35" s="12" t="s">
        <v>112</v>
      </c>
      <c r="AA35" s="12" t="s">
        <v>150</v>
      </c>
      <c r="AC35" s="35"/>
      <c r="AD35" s="33"/>
      <c r="AE35" s="36"/>
    </row>
    <row r="36" spans="2:32" ht="39" hidden="1" customHeight="1" thickBot="1" x14ac:dyDescent="0.55000000000000004">
      <c r="B36" s="55" t="s">
        <v>98</v>
      </c>
      <c r="C36" s="55"/>
      <c r="D36" s="55"/>
      <c r="E36" s="55" t="s">
        <v>97</v>
      </c>
      <c r="F36" s="55"/>
      <c r="G36" s="55"/>
      <c r="H36" s="55"/>
      <c r="I36" s="55"/>
      <c r="P36" s="7">
        <v>45680</v>
      </c>
      <c r="Q36">
        <f t="shared" si="0"/>
        <v>23</v>
      </c>
      <c r="R36">
        <f t="shared" si="7"/>
        <v>1</v>
      </c>
      <c r="S36">
        <f t="shared" si="2"/>
        <v>0</v>
      </c>
      <c r="T36" s="8" t="str">
        <f t="shared" si="3"/>
        <v>23/1/0</v>
      </c>
      <c r="W36" s="12">
        <v>2320</v>
      </c>
      <c r="X36" s="12">
        <v>68565</v>
      </c>
      <c r="Y36" s="12">
        <v>1</v>
      </c>
      <c r="Z36" s="12" t="s">
        <v>136</v>
      </c>
      <c r="AA36" s="12" t="s">
        <v>151</v>
      </c>
      <c r="AC36" s="35"/>
      <c r="AD36" s="33"/>
      <c r="AE36" s="36"/>
    </row>
    <row r="37" spans="2:32" ht="39" hidden="1" customHeight="1" x14ac:dyDescent="0.25">
      <c r="B37" s="17">
        <v>60</v>
      </c>
      <c r="C37" s="18" t="s">
        <v>0</v>
      </c>
      <c r="D37" s="19"/>
      <c r="E37" s="17">
        <v>70</v>
      </c>
      <c r="F37" s="17"/>
      <c r="G37" s="17"/>
      <c r="H37" s="18" t="s">
        <v>1</v>
      </c>
      <c r="I37" s="20">
        <f>SUM(I38:I46)</f>
        <v>0</v>
      </c>
      <c r="P37" s="7">
        <v>45681</v>
      </c>
      <c r="Q37">
        <f t="shared" si="0"/>
        <v>24</v>
      </c>
      <c r="R37">
        <f t="shared" si="7"/>
        <v>1</v>
      </c>
      <c r="S37">
        <f t="shared" si="2"/>
        <v>0</v>
      </c>
      <c r="T37" s="8" t="str">
        <f t="shared" si="3"/>
        <v>24/1/0</v>
      </c>
      <c r="W37" s="12">
        <v>32801</v>
      </c>
      <c r="X37" s="12">
        <v>68647</v>
      </c>
      <c r="Y37" s="12">
        <v>1</v>
      </c>
      <c r="Z37" s="12" t="s">
        <v>152</v>
      </c>
      <c r="AA37" s="12" t="s">
        <v>153</v>
      </c>
      <c r="AB37" s="13"/>
      <c r="AC37" s="34"/>
      <c r="AD37" s="33"/>
      <c r="AE37" s="33"/>
    </row>
    <row r="38" spans="2:32" ht="39" hidden="1" customHeight="1" x14ac:dyDescent="0.25">
      <c r="B38" s="17">
        <v>61</v>
      </c>
      <c r="C38" s="18" t="s">
        <v>2</v>
      </c>
      <c r="D38" s="20">
        <f>SUM(D39:D43)-D40</f>
        <v>0</v>
      </c>
      <c r="E38" s="21" t="s">
        <v>3</v>
      </c>
      <c r="F38" s="21"/>
      <c r="G38" s="21"/>
      <c r="H38" s="16" t="s">
        <v>81</v>
      </c>
      <c r="I38" s="22"/>
      <c r="P38" s="7">
        <v>45682</v>
      </c>
      <c r="Q38">
        <f t="shared" si="0"/>
        <v>25</v>
      </c>
      <c r="R38">
        <f t="shared" si="7"/>
        <v>1</v>
      </c>
      <c r="S38">
        <f t="shared" si="2"/>
        <v>0</v>
      </c>
      <c r="T38" s="8" t="str">
        <f t="shared" si="3"/>
        <v>25/1/0</v>
      </c>
      <c r="W38" s="12">
        <v>2178</v>
      </c>
      <c r="X38" s="12">
        <v>43175</v>
      </c>
      <c r="Y38" s="12">
        <v>3</v>
      </c>
      <c r="Z38" s="12" t="s">
        <v>111</v>
      </c>
      <c r="AA38" s="12" t="s">
        <v>154</v>
      </c>
      <c r="AB38" s="13"/>
      <c r="AC38" s="35"/>
      <c r="AD38" s="33"/>
      <c r="AE38" s="33"/>
    </row>
    <row r="39" spans="2:32" ht="39" hidden="1" customHeight="1" x14ac:dyDescent="0.25">
      <c r="B39" s="21" t="s">
        <v>4</v>
      </c>
      <c r="C39" s="16" t="s">
        <v>5</v>
      </c>
      <c r="D39" s="22"/>
      <c r="E39" s="21" t="s">
        <v>6</v>
      </c>
      <c r="F39" s="21"/>
      <c r="G39" s="21"/>
      <c r="H39" s="16" t="s">
        <v>7</v>
      </c>
      <c r="I39" s="22"/>
      <c r="P39" s="7">
        <v>45683</v>
      </c>
      <c r="Q39">
        <f t="shared" si="0"/>
        <v>26</v>
      </c>
      <c r="R39">
        <f t="shared" si="7"/>
        <v>1</v>
      </c>
      <c r="S39">
        <f t="shared" si="2"/>
        <v>0</v>
      </c>
      <c r="T39" s="8" t="str">
        <f t="shared" si="3"/>
        <v>26/1/0</v>
      </c>
      <c r="W39" s="12">
        <v>1924</v>
      </c>
      <c r="X39" s="12">
        <v>43177</v>
      </c>
      <c r="Y39" s="12">
        <v>3</v>
      </c>
      <c r="Z39" s="12" t="s">
        <v>123</v>
      </c>
      <c r="AA39" s="12" t="s">
        <v>155</v>
      </c>
      <c r="AB39" s="13"/>
    </row>
    <row r="40" spans="2:32" ht="39" hidden="1" customHeight="1" x14ac:dyDescent="0.25">
      <c r="B40" s="21" t="s">
        <v>8</v>
      </c>
      <c r="C40" s="16" t="s">
        <v>82</v>
      </c>
      <c r="D40" s="22"/>
      <c r="E40" s="21" t="s">
        <v>11</v>
      </c>
      <c r="F40" s="21"/>
      <c r="G40" s="21"/>
      <c r="H40" s="16" t="s">
        <v>83</v>
      </c>
      <c r="I40" s="22"/>
      <c r="P40" s="7">
        <v>45684</v>
      </c>
      <c r="Q40">
        <f t="shared" si="0"/>
        <v>27</v>
      </c>
      <c r="R40">
        <f t="shared" si="7"/>
        <v>1</v>
      </c>
      <c r="S40">
        <f t="shared" si="2"/>
        <v>0</v>
      </c>
      <c r="T40" s="8" t="str">
        <f t="shared" si="3"/>
        <v>27/1/0</v>
      </c>
      <c r="W40" s="12">
        <v>26629</v>
      </c>
      <c r="X40" s="12">
        <v>43178</v>
      </c>
      <c r="Y40" s="12">
        <v>3</v>
      </c>
      <c r="Z40" s="12" t="s">
        <v>156</v>
      </c>
      <c r="AA40" s="12" t="s">
        <v>157</v>
      </c>
      <c r="AB40" s="13"/>
    </row>
    <row r="41" spans="2:32" ht="39" hidden="1" customHeight="1" x14ac:dyDescent="0.25">
      <c r="B41" s="21" t="s">
        <v>9</v>
      </c>
      <c r="C41" s="16" t="s">
        <v>10</v>
      </c>
      <c r="D41" s="22"/>
      <c r="E41" s="21" t="s">
        <v>16</v>
      </c>
      <c r="F41" s="21"/>
      <c r="G41" s="21"/>
      <c r="H41" s="16" t="s">
        <v>84</v>
      </c>
      <c r="I41" s="22"/>
      <c r="P41" s="7">
        <v>45685</v>
      </c>
      <c r="Q41">
        <f t="shared" si="0"/>
        <v>28</v>
      </c>
      <c r="R41">
        <f t="shared" si="7"/>
        <v>1</v>
      </c>
      <c r="S41">
        <f t="shared" si="2"/>
        <v>0</v>
      </c>
      <c r="T41" s="8" t="str">
        <f t="shared" si="3"/>
        <v>28/1/0</v>
      </c>
      <c r="W41" s="12">
        <v>1475</v>
      </c>
      <c r="X41" s="12">
        <v>43180</v>
      </c>
      <c r="Y41" s="12">
        <v>3</v>
      </c>
      <c r="Z41" s="12" t="s">
        <v>158</v>
      </c>
      <c r="AA41" s="12" t="s">
        <v>159</v>
      </c>
    </row>
    <row r="42" spans="2:32" ht="39" hidden="1" customHeight="1" thickBot="1" x14ac:dyDescent="0.3">
      <c r="B42" s="21" t="s">
        <v>12</v>
      </c>
      <c r="C42" s="16" t="s">
        <v>13</v>
      </c>
      <c r="D42" s="22"/>
      <c r="E42" s="21" t="s">
        <v>20</v>
      </c>
      <c r="F42" s="21"/>
      <c r="G42" s="21"/>
      <c r="H42" s="16" t="s">
        <v>85</v>
      </c>
      <c r="I42" s="22"/>
      <c r="P42" s="7">
        <v>45686</v>
      </c>
      <c r="Q42">
        <f t="shared" si="0"/>
        <v>29</v>
      </c>
      <c r="R42">
        <f t="shared" si="7"/>
        <v>1</v>
      </c>
      <c r="S42">
        <f t="shared" si="2"/>
        <v>0</v>
      </c>
      <c r="T42" s="8" t="str">
        <f t="shared" si="3"/>
        <v>29/1/0</v>
      </c>
      <c r="W42" s="12">
        <v>4053</v>
      </c>
      <c r="X42" s="12">
        <v>43182</v>
      </c>
      <c r="Y42" s="12">
        <v>3</v>
      </c>
      <c r="Z42" s="12" t="s">
        <v>142</v>
      </c>
      <c r="AA42" s="12" t="s">
        <v>160</v>
      </c>
      <c r="AF42" s="13"/>
    </row>
    <row r="43" spans="2:32" ht="39" hidden="1" customHeight="1" thickBot="1" x14ac:dyDescent="0.3">
      <c r="B43" s="21" t="s">
        <v>14</v>
      </c>
      <c r="C43" s="16" t="s">
        <v>15</v>
      </c>
      <c r="D43" s="45"/>
      <c r="E43" s="21" t="s">
        <v>24</v>
      </c>
      <c r="F43" s="21"/>
      <c r="G43" s="21"/>
      <c r="H43" s="16" t="s">
        <v>87</v>
      </c>
      <c r="I43" s="22"/>
      <c r="P43" s="7">
        <v>45687</v>
      </c>
      <c r="Q43">
        <f t="shared" si="0"/>
        <v>30</v>
      </c>
      <c r="R43">
        <f t="shared" si="7"/>
        <v>1</v>
      </c>
      <c r="S43">
        <f t="shared" si="2"/>
        <v>0</v>
      </c>
      <c r="T43" s="8" t="str">
        <f t="shared" si="3"/>
        <v>30/1/0</v>
      </c>
      <c r="W43" s="12">
        <v>4053</v>
      </c>
      <c r="X43" s="12">
        <v>43182</v>
      </c>
      <c r="Y43" s="12">
        <v>4</v>
      </c>
      <c r="Z43" s="12" t="s">
        <v>142</v>
      </c>
      <c r="AA43" s="12" t="s">
        <v>160</v>
      </c>
      <c r="AF43" s="13"/>
    </row>
    <row r="44" spans="2:32" ht="39" hidden="1" customHeight="1" x14ac:dyDescent="0.25">
      <c r="B44" s="17">
        <v>62</v>
      </c>
      <c r="C44" s="18" t="s">
        <v>17</v>
      </c>
      <c r="D44" s="23">
        <f>SUM(D45:D47)</f>
        <v>0</v>
      </c>
      <c r="E44" s="21" t="s">
        <v>27</v>
      </c>
      <c r="F44" s="21"/>
      <c r="G44" s="21"/>
      <c r="H44" s="16" t="s">
        <v>28</v>
      </c>
      <c r="I44" s="22"/>
      <c r="P44" s="7">
        <v>45688</v>
      </c>
      <c r="Q44">
        <f t="shared" si="0"/>
        <v>31</v>
      </c>
      <c r="R44">
        <f t="shared" si="7"/>
        <v>1</v>
      </c>
      <c r="S44">
        <f t="shared" si="2"/>
        <v>0</v>
      </c>
      <c r="T44" s="8" t="str">
        <f t="shared" si="3"/>
        <v>31/1/0</v>
      </c>
      <c r="W44" s="12">
        <v>8122</v>
      </c>
      <c r="X44" s="12">
        <v>43221</v>
      </c>
      <c r="Y44" s="12">
        <v>3</v>
      </c>
      <c r="Z44" s="12" t="s">
        <v>144</v>
      </c>
      <c r="AA44" s="12" t="s">
        <v>161</v>
      </c>
      <c r="AF44" s="13"/>
    </row>
    <row r="45" spans="2:32" ht="39" hidden="1" customHeight="1" x14ac:dyDescent="0.25">
      <c r="B45" s="21" t="s">
        <v>18</v>
      </c>
      <c r="C45" s="16" t="s">
        <v>19</v>
      </c>
      <c r="D45" s="22"/>
      <c r="E45" s="21" t="s">
        <v>30</v>
      </c>
      <c r="F45" s="21"/>
      <c r="G45" s="21"/>
      <c r="H45" s="16" t="s">
        <v>31</v>
      </c>
      <c r="I45" s="22"/>
      <c r="P45" s="7">
        <v>45689</v>
      </c>
      <c r="Q45">
        <f t="shared" si="0"/>
        <v>1</v>
      </c>
      <c r="R45">
        <f t="shared" si="7"/>
        <v>2</v>
      </c>
      <c r="S45">
        <f t="shared" si="2"/>
        <v>0</v>
      </c>
      <c r="T45" s="8" t="str">
        <f t="shared" si="3"/>
        <v>1/2/0</v>
      </c>
      <c r="W45" s="12">
        <v>1944</v>
      </c>
      <c r="X45" s="12">
        <v>46934</v>
      </c>
      <c r="Y45" s="12">
        <v>3</v>
      </c>
      <c r="Z45" s="12" t="s">
        <v>121</v>
      </c>
      <c r="AA45" s="12" t="s">
        <v>162</v>
      </c>
      <c r="AF45" s="13"/>
    </row>
    <row r="46" spans="2:32" ht="39" hidden="1" customHeight="1" x14ac:dyDescent="0.25">
      <c r="B46" s="21" t="s">
        <v>21</v>
      </c>
      <c r="C46" s="16" t="s">
        <v>86</v>
      </c>
      <c r="D46" s="22"/>
      <c r="E46" s="21" t="s">
        <v>32</v>
      </c>
      <c r="F46" s="21"/>
      <c r="G46" s="21"/>
      <c r="H46" s="16" t="s">
        <v>33</v>
      </c>
      <c r="I46" s="22"/>
      <c r="P46" s="7">
        <v>45690</v>
      </c>
      <c r="Q46">
        <f t="shared" si="0"/>
        <v>2</v>
      </c>
      <c r="R46">
        <f t="shared" si="7"/>
        <v>2</v>
      </c>
      <c r="S46">
        <f t="shared" si="2"/>
        <v>0</v>
      </c>
      <c r="T46" s="8" t="str">
        <f t="shared" si="3"/>
        <v>2/2/0</v>
      </c>
      <c r="W46" s="12">
        <v>2093</v>
      </c>
      <c r="X46" s="12">
        <v>48005</v>
      </c>
      <c r="Y46" s="12">
        <v>3</v>
      </c>
      <c r="Z46" s="12" t="s">
        <v>127</v>
      </c>
      <c r="AA46" s="12" t="s">
        <v>163</v>
      </c>
      <c r="AF46" s="13"/>
    </row>
    <row r="47" spans="2:32" ht="39" hidden="1" customHeight="1" x14ac:dyDescent="0.25">
      <c r="B47" s="21" t="s">
        <v>22</v>
      </c>
      <c r="C47" s="16" t="s">
        <v>23</v>
      </c>
      <c r="D47" s="22">
        <f>M28</f>
        <v>0</v>
      </c>
      <c r="E47" s="21">
        <v>74</v>
      </c>
      <c r="F47" s="21"/>
      <c r="G47" s="21"/>
      <c r="H47" s="16" t="s">
        <v>34</v>
      </c>
      <c r="I47" s="20">
        <f>SUM(I48:I57)</f>
        <v>0</v>
      </c>
      <c r="P47" s="7">
        <v>45691</v>
      </c>
      <c r="Q47">
        <f t="shared" si="0"/>
        <v>3</v>
      </c>
      <c r="R47">
        <f t="shared" si="7"/>
        <v>2</v>
      </c>
      <c r="S47">
        <f t="shared" si="2"/>
        <v>0</v>
      </c>
      <c r="T47" s="8" t="str">
        <f t="shared" si="3"/>
        <v>3/2/0</v>
      </c>
      <c r="W47" s="12">
        <v>2312</v>
      </c>
      <c r="X47" s="12">
        <v>49125</v>
      </c>
      <c r="Y47" s="12">
        <v>3</v>
      </c>
      <c r="Z47" s="12" t="s">
        <v>164</v>
      </c>
      <c r="AA47" s="12" t="s">
        <v>165</v>
      </c>
      <c r="AF47" s="13"/>
    </row>
    <row r="48" spans="2:32" ht="39" hidden="1" customHeight="1" x14ac:dyDescent="0.25">
      <c r="B48" s="17">
        <v>63</v>
      </c>
      <c r="C48" s="18" t="s">
        <v>25</v>
      </c>
      <c r="D48" s="23">
        <f>D49+D50</f>
        <v>0</v>
      </c>
      <c r="E48" s="21" t="s">
        <v>35</v>
      </c>
      <c r="F48" s="21"/>
      <c r="G48" s="21"/>
      <c r="H48" s="16" t="s">
        <v>36</v>
      </c>
      <c r="I48" s="22"/>
      <c r="P48" s="7">
        <v>45692</v>
      </c>
      <c r="Q48">
        <f t="shared" si="0"/>
        <v>4</v>
      </c>
      <c r="R48">
        <f t="shared" si="7"/>
        <v>2</v>
      </c>
      <c r="S48">
        <f t="shared" si="2"/>
        <v>0</v>
      </c>
      <c r="T48" s="8" t="str">
        <f t="shared" si="3"/>
        <v>4/2/0</v>
      </c>
      <c r="W48" s="12">
        <v>11916</v>
      </c>
      <c r="X48" s="12">
        <v>43181</v>
      </c>
      <c r="Y48" s="12">
        <v>3</v>
      </c>
      <c r="Z48" s="12" t="s">
        <v>109</v>
      </c>
      <c r="AA48" s="12" t="s">
        <v>166</v>
      </c>
      <c r="AF48" s="13"/>
    </row>
    <row r="49" spans="2:33" ht="39" hidden="1" customHeight="1" x14ac:dyDescent="0.25">
      <c r="B49" s="21" t="s">
        <v>26</v>
      </c>
      <c r="C49" s="16" t="s">
        <v>88</v>
      </c>
      <c r="D49" s="22"/>
      <c r="E49" s="21" t="s">
        <v>37</v>
      </c>
      <c r="F49" s="21"/>
      <c r="G49" s="21"/>
      <c r="H49" s="16" t="s">
        <v>38</v>
      </c>
      <c r="I49" s="22"/>
      <c r="P49" s="7">
        <v>45693</v>
      </c>
      <c r="Q49">
        <f t="shared" si="0"/>
        <v>5</v>
      </c>
      <c r="R49">
        <f t="shared" si="7"/>
        <v>2</v>
      </c>
      <c r="S49">
        <f t="shared" si="2"/>
        <v>0</v>
      </c>
      <c r="T49" s="8" t="str">
        <f t="shared" si="3"/>
        <v>5/2/0</v>
      </c>
      <c r="W49" s="12">
        <v>1620</v>
      </c>
      <c r="X49" s="12">
        <v>43183</v>
      </c>
      <c r="Y49" s="12">
        <v>4</v>
      </c>
      <c r="Z49" s="12" t="s">
        <v>140</v>
      </c>
      <c r="AA49" s="12" t="s">
        <v>167</v>
      </c>
      <c r="AF49" s="13"/>
    </row>
    <row r="50" spans="2:33" ht="39" hidden="1" customHeight="1" x14ac:dyDescent="0.25">
      <c r="B50" s="21" t="s">
        <v>29</v>
      </c>
      <c r="C50" s="16" t="s">
        <v>89</v>
      </c>
      <c r="D50" s="22"/>
      <c r="E50" s="21" t="s">
        <v>39</v>
      </c>
      <c r="F50" s="21"/>
      <c r="G50" s="21"/>
      <c r="H50" s="16" t="s">
        <v>40</v>
      </c>
      <c r="I50" s="22"/>
      <c r="P50" s="7">
        <v>45694</v>
      </c>
      <c r="Q50">
        <f t="shared" si="0"/>
        <v>6</v>
      </c>
      <c r="R50">
        <f t="shared" si="7"/>
        <v>2</v>
      </c>
      <c r="S50">
        <f t="shared" si="2"/>
        <v>0</v>
      </c>
      <c r="T50" s="8" t="str">
        <f t="shared" si="3"/>
        <v>6/2/0</v>
      </c>
      <c r="W50" s="12">
        <v>12140</v>
      </c>
      <c r="X50" s="12">
        <v>48373</v>
      </c>
      <c r="Y50" s="12">
        <v>3</v>
      </c>
      <c r="Z50" s="12" t="s">
        <v>110</v>
      </c>
      <c r="AA50" s="12" t="s">
        <v>168</v>
      </c>
    </row>
    <row r="51" spans="2:33" ht="39" hidden="1" customHeight="1" x14ac:dyDescent="0.25">
      <c r="B51" s="17">
        <v>64</v>
      </c>
      <c r="C51" s="18" t="s">
        <v>90</v>
      </c>
      <c r="D51" s="19"/>
      <c r="E51" s="21" t="s">
        <v>41</v>
      </c>
      <c r="F51" s="21"/>
      <c r="G51" s="21"/>
      <c r="H51" s="16" t="s">
        <v>91</v>
      </c>
      <c r="I51" s="22"/>
      <c r="P51" s="7">
        <v>45695</v>
      </c>
      <c r="Q51">
        <f t="shared" si="0"/>
        <v>7</v>
      </c>
      <c r="R51">
        <f t="shared" si="7"/>
        <v>2</v>
      </c>
      <c r="S51">
        <f t="shared" si="2"/>
        <v>0</v>
      </c>
      <c r="T51" s="8" t="str">
        <f t="shared" si="3"/>
        <v>7/2/0</v>
      </c>
      <c r="W51" s="12">
        <v>29948</v>
      </c>
      <c r="X51" s="12">
        <v>60535</v>
      </c>
      <c r="Y51" s="12">
        <v>1</v>
      </c>
      <c r="Z51" s="12" t="s">
        <v>146</v>
      </c>
      <c r="AA51" s="12" t="s">
        <v>169</v>
      </c>
      <c r="AF51" s="13"/>
    </row>
    <row r="52" spans="2:33" ht="39" hidden="1" customHeight="1" x14ac:dyDescent="0.25">
      <c r="B52" s="17">
        <v>65</v>
      </c>
      <c r="C52" s="18" t="s">
        <v>52</v>
      </c>
      <c r="D52" s="19"/>
      <c r="E52" s="21" t="s">
        <v>42</v>
      </c>
      <c r="F52" s="21"/>
      <c r="G52" s="21"/>
      <c r="H52" s="16" t="s">
        <v>92</v>
      </c>
      <c r="I52" s="22"/>
      <c r="P52" s="7">
        <v>45696</v>
      </c>
      <c r="Q52">
        <f t="shared" si="0"/>
        <v>8</v>
      </c>
      <c r="R52">
        <f t="shared" si="7"/>
        <v>2</v>
      </c>
      <c r="S52">
        <f t="shared" si="2"/>
        <v>0</v>
      </c>
      <c r="T52" s="8" t="str">
        <f t="shared" si="3"/>
        <v>8/2/0</v>
      </c>
      <c r="W52" s="12">
        <v>2320</v>
      </c>
      <c r="X52" s="12">
        <v>67313</v>
      </c>
      <c r="Y52" s="12">
        <v>1</v>
      </c>
      <c r="Z52" s="12" t="s">
        <v>136</v>
      </c>
      <c r="AA52" s="12" t="s">
        <v>170</v>
      </c>
      <c r="AG52" s="13"/>
    </row>
    <row r="53" spans="2:33" ht="39" hidden="1" customHeight="1" x14ac:dyDescent="0.25">
      <c r="B53" s="17">
        <v>66</v>
      </c>
      <c r="C53" s="18" t="s">
        <v>54</v>
      </c>
      <c r="D53" s="19"/>
      <c r="E53" s="21" t="s">
        <v>43</v>
      </c>
      <c r="F53" s="21"/>
      <c r="G53" s="21"/>
      <c r="H53" s="16" t="s">
        <v>93</v>
      </c>
      <c r="I53" s="22"/>
      <c r="P53" s="7">
        <v>45697</v>
      </c>
      <c r="Q53">
        <f t="shared" si="0"/>
        <v>9</v>
      </c>
      <c r="R53">
        <f t="shared" si="7"/>
        <v>2</v>
      </c>
      <c r="S53">
        <f t="shared" si="2"/>
        <v>0</v>
      </c>
      <c r="T53" s="8" t="str">
        <f t="shared" si="3"/>
        <v>9/2/0</v>
      </c>
      <c r="W53" s="12">
        <v>12225</v>
      </c>
      <c r="X53" s="12">
        <v>67495</v>
      </c>
      <c r="Y53" s="12">
        <v>1</v>
      </c>
      <c r="Z53" s="12" t="s">
        <v>148</v>
      </c>
      <c r="AA53" s="12" t="s">
        <v>171</v>
      </c>
      <c r="AG53" s="13"/>
    </row>
    <row r="54" spans="2:33" ht="39" hidden="1" customHeight="1" x14ac:dyDescent="0.25">
      <c r="B54" s="17">
        <v>67</v>
      </c>
      <c r="C54" s="18" t="s">
        <v>56</v>
      </c>
      <c r="D54" s="19"/>
      <c r="E54" s="21" t="s">
        <v>44</v>
      </c>
      <c r="F54" s="21"/>
      <c r="G54" s="21"/>
      <c r="H54" s="16" t="s">
        <v>45</v>
      </c>
      <c r="I54" s="22"/>
      <c r="P54" s="7">
        <v>45698</v>
      </c>
      <c r="Q54">
        <f t="shared" si="0"/>
        <v>10</v>
      </c>
      <c r="R54">
        <f t="shared" si="7"/>
        <v>2</v>
      </c>
      <c r="S54">
        <f t="shared" si="2"/>
        <v>0</v>
      </c>
      <c r="T54" s="8" t="str">
        <f t="shared" si="3"/>
        <v>10/2/0</v>
      </c>
      <c r="W54" s="12">
        <v>32801</v>
      </c>
      <c r="X54" s="12">
        <v>68645</v>
      </c>
      <c r="Y54" s="12">
        <v>1</v>
      </c>
      <c r="Z54" s="12" t="s">
        <v>152</v>
      </c>
      <c r="AA54" s="12" t="s">
        <v>172</v>
      </c>
      <c r="AG54" s="13"/>
    </row>
    <row r="55" spans="2:33" ht="39" hidden="1" customHeight="1" x14ac:dyDescent="0.25">
      <c r="B55" s="17">
        <v>68</v>
      </c>
      <c r="C55" s="18" t="s">
        <v>58</v>
      </c>
      <c r="D55" s="20">
        <f>SUM(D56:D57)</f>
        <v>0</v>
      </c>
      <c r="E55" s="21" t="s">
        <v>46</v>
      </c>
      <c r="F55" s="21"/>
      <c r="G55" s="21"/>
      <c r="H55" s="16" t="s">
        <v>47</v>
      </c>
      <c r="I55" s="22"/>
      <c r="P55" s="7">
        <v>45699</v>
      </c>
      <c r="Q55">
        <f t="shared" si="0"/>
        <v>11</v>
      </c>
      <c r="R55">
        <f t="shared" si="7"/>
        <v>2</v>
      </c>
      <c r="S55">
        <f t="shared" si="2"/>
        <v>0</v>
      </c>
      <c r="T55" s="8" t="str">
        <f t="shared" si="3"/>
        <v>11/2/0</v>
      </c>
      <c r="W55" s="12">
        <v>2174</v>
      </c>
      <c r="X55" s="12">
        <v>78869</v>
      </c>
      <c r="Y55" s="12">
        <v>1</v>
      </c>
      <c r="Z55" s="12" t="s">
        <v>113</v>
      </c>
      <c r="AA55" s="12" t="s">
        <v>173</v>
      </c>
    </row>
    <row r="56" spans="2:33" hidden="1" x14ac:dyDescent="0.25">
      <c r="B56" s="21" t="s">
        <v>59</v>
      </c>
      <c r="C56" s="16" t="s">
        <v>60</v>
      </c>
      <c r="D56" s="22"/>
      <c r="E56" s="21" t="s">
        <v>48</v>
      </c>
      <c r="F56" s="21"/>
      <c r="G56" s="21"/>
      <c r="H56" s="16" t="s">
        <v>49</v>
      </c>
      <c r="I56" s="22"/>
      <c r="P56" s="7">
        <v>45700</v>
      </c>
      <c r="Q56">
        <f t="shared" si="0"/>
        <v>12</v>
      </c>
      <c r="R56">
        <f t="shared" si="7"/>
        <v>2</v>
      </c>
      <c r="S56">
        <f t="shared" si="2"/>
        <v>0</v>
      </c>
      <c r="T56" s="8" t="str">
        <f t="shared" si="3"/>
        <v>12/2/0</v>
      </c>
    </row>
    <row r="57" spans="2:33" hidden="1" x14ac:dyDescent="0.25">
      <c r="B57" s="21" t="s">
        <v>62</v>
      </c>
      <c r="C57" s="16" t="s">
        <v>63</v>
      </c>
      <c r="D57" s="22"/>
      <c r="E57" s="21" t="s">
        <v>50</v>
      </c>
      <c r="F57" s="21"/>
      <c r="G57" s="21"/>
      <c r="H57" s="16" t="s">
        <v>51</v>
      </c>
      <c r="I57" s="22"/>
      <c r="P57" s="7">
        <v>45701</v>
      </c>
      <c r="Q57">
        <f t="shared" si="0"/>
        <v>13</v>
      </c>
      <c r="R57">
        <f t="shared" si="7"/>
        <v>2</v>
      </c>
      <c r="S57">
        <f t="shared" si="2"/>
        <v>0</v>
      </c>
      <c r="T57" s="8" t="str">
        <f t="shared" si="3"/>
        <v>13/2/0</v>
      </c>
    </row>
    <row r="58" spans="2:33" hidden="1" x14ac:dyDescent="0.25">
      <c r="B58" s="17">
        <v>69</v>
      </c>
      <c r="C58" s="18" t="s">
        <v>64</v>
      </c>
      <c r="D58" s="19"/>
      <c r="E58" s="17">
        <v>75</v>
      </c>
      <c r="F58" s="17"/>
      <c r="G58" s="17"/>
      <c r="H58" s="18" t="s">
        <v>53</v>
      </c>
      <c r="I58" s="19"/>
      <c r="J58" s="5"/>
      <c r="P58" s="7">
        <v>45702</v>
      </c>
      <c r="Q58">
        <f t="shared" si="0"/>
        <v>14</v>
      </c>
      <c r="R58">
        <f t="shared" si="7"/>
        <v>2</v>
      </c>
      <c r="S58">
        <f t="shared" si="2"/>
        <v>0</v>
      </c>
      <c r="T58" s="8" t="str">
        <f t="shared" si="3"/>
        <v>14/2/0</v>
      </c>
    </row>
    <row r="59" spans="2:33" hidden="1" x14ac:dyDescent="0.25">
      <c r="B59" s="21"/>
      <c r="C59" s="16"/>
      <c r="D59" s="24"/>
      <c r="E59" s="17">
        <v>76</v>
      </c>
      <c r="F59" s="17"/>
      <c r="G59" s="17"/>
      <c r="H59" s="18" t="s">
        <v>55</v>
      </c>
      <c r="I59" s="19"/>
      <c r="J59" s="5"/>
      <c r="P59" s="7">
        <v>45703</v>
      </c>
      <c r="Q59">
        <f t="shared" si="0"/>
        <v>15</v>
      </c>
      <c r="R59">
        <f t="shared" si="7"/>
        <v>2</v>
      </c>
      <c r="S59">
        <f t="shared" si="2"/>
        <v>0</v>
      </c>
      <c r="T59" s="8" t="str">
        <f t="shared" si="3"/>
        <v>15/2/0</v>
      </c>
    </row>
    <row r="60" spans="2:33" hidden="1" x14ac:dyDescent="0.25">
      <c r="B60" s="21"/>
      <c r="C60" s="16"/>
      <c r="D60" s="24"/>
      <c r="E60" s="17">
        <v>77</v>
      </c>
      <c r="F60" s="17"/>
      <c r="G60" s="17"/>
      <c r="H60" s="18" t="s">
        <v>57</v>
      </c>
      <c r="I60" s="19"/>
      <c r="J60" s="5"/>
      <c r="P60" s="7">
        <v>45704</v>
      </c>
      <c r="Q60">
        <f t="shared" si="0"/>
        <v>16</v>
      </c>
      <c r="R60">
        <f t="shared" si="7"/>
        <v>2</v>
      </c>
      <c r="S60">
        <f t="shared" si="2"/>
        <v>0</v>
      </c>
      <c r="T60" s="8" t="str">
        <f t="shared" si="3"/>
        <v>16/2/0</v>
      </c>
    </row>
    <row r="61" spans="2:33" hidden="1" x14ac:dyDescent="0.25">
      <c r="B61" s="21"/>
      <c r="C61" s="16"/>
      <c r="D61" s="24"/>
      <c r="E61" s="17">
        <v>78</v>
      </c>
      <c r="F61" s="17"/>
      <c r="G61" s="17"/>
      <c r="H61" s="18" t="s">
        <v>61</v>
      </c>
      <c r="I61" s="19"/>
      <c r="J61" s="5"/>
      <c r="P61" s="7">
        <v>45705</v>
      </c>
      <c r="Q61">
        <f t="shared" si="0"/>
        <v>17</v>
      </c>
      <c r="R61">
        <f t="shared" si="7"/>
        <v>2</v>
      </c>
      <c r="S61">
        <f t="shared" si="2"/>
        <v>0</v>
      </c>
      <c r="T61" s="8" t="str">
        <f t="shared" si="3"/>
        <v>17/2/0</v>
      </c>
    </row>
    <row r="62" spans="2:33" hidden="1" x14ac:dyDescent="0.25">
      <c r="B62" s="21"/>
      <c r="C62" s="16"/>
      <c r="D62" s="24"/>
      <c r="E62" s="17">
        <v>79</v>
      </c>
      <c r="F62" s="17"/>
      <c r="G62" s="17"/>
      <c r="H62" s="18" t="s">
        <v>65</v>
      </c>
      <c r="I62" s="19"/>
      <c r="J62" s="5"/>
      <c r="P62" s="7">
        <v>45706</v>
      </c>
      <c r="Q62">
        <f t="shared" si="0"/>
        <v>18</v>
      </c>
      <c r="R62">
        <f t="shared" si="7"/>
        <v>2</v>
      </c>
      <c r="S62">
        <f t="shared" si="2"/>
        <v>0</v>
      </c>
      <c r="T62" s="8" t="str">
        <f t="shared" si="3"/>
        <v>18/2/0</v>
      </c>
    </row>
    <row r="63" spans="2:33" hidden="1" x14ac:dyDescent="0.25">
      <c r="B63" s="21"/>
      <c r="C63" s="16"/>
      <c r="D63" s="24"/>
      <c r="E63" s="21"/>
      <c r="F63" s="21"/>
      <c r="G63" s="21"/>
      <c r="H63" s="16"/>
      <c r="I63" s="24"/>
      <c r="P63" s="7">
        <v>45707</v>
      </c>
      <c r="Q63">
        <f t="shared" si="0"/>
        <v>19</v>
      </c>
      <c r="R63">
        <f t="shared" si="7"/>
        <v>2</v>
      </c>
      <c r="S63">
        <f t="shared" si="2"/>
        <v>0</v>
      </c>
      <c r="T63" s="8" t="str">
        <f t="shared" si="3"/>
        <v>19/2/0</v>
      </c>
    </row>
    <row r="64" spans="2:33" ht="18.75" hidden="1" x14ac:dyDescent="0.25">
      <c r="B64" s="25"/>
      <c r="C64" s="26" t="s">
        <v>66</v>
      </c>
      <c r="D64" s="27">
        <f>D37+D38+D44+D48+D51+D52+D53+D54+D55+D58</f>
        <v>0</v>
      </c>
      <c r="E64" s="21"/>
      <c r="F64" s="21"/>
      <c r="G64" s="21"/>
      <c r="H64" s="26" t="s">
        <v>67</v>
      </c>
      <c r="I64" s="27">
        <f>I37+I47+I58+I59+I60+I61+I62</f>
        <v>0</v>
      </c>
      <c r="P64" s="7">
        <v>45708</v>
      </c>
      <c r="Q64">
        <f t="shared" si="0"/>
        <v>20</v>
      </c>
      <c r="R64">
        <f t="shared" si="7"/>
        <v>2</v>
      </c>
      <c r="S64">
        <f t="shared" si="2"/>
        <v>0</v>
      </c>
      <c r="T64" s="8" t="str">
        <f t="shared" si="3"/>
        <v>20/2/0</v>
      </c>
    </row>
    <row r="65" spans="2:20" hidden="1" x14ac:dyDescent="0.25">
      <c r="B65" s="21"/>
      <c r="C65" s="16"/>
      <c r="D65" s="24"/>
      <c r="E65" s="21"/>
      <c r="F65" s="21"/>
      <c r="G65" s="21"/>
      <c r="H65" s="16"/>
      <c r="I65" s="24"/>
      <c r="P65" s="7">
        <v>45709</v>
      </c>
      <c r="Q65">
        <f t="shared" si="0"/>
        <v>21</v>
      </c>
      <c r="R65">
        <f t="shared" si="7"/>
        <v>2</v>
      </c>
      <c r="S65">
        <f t="shared" si="2"/>
        <v>0</v>
      </c>
      <c r="T65" s="8" t="str">
        <f t="shared" si="3"/>
        <v>21/2/0</v>
      </c>
    </row>
    <row r="66" spans="2:20" hidden="1" x14ac:dyDescent="0.25">
      <c r="B66" s="17">
        <v>86</v>
      </c>
      <c r="C66" s="18" t="s">
        <v>94</v>
      </c>
      <c r="D66" s="23">
        <f>D67+D68+D69</f>
        <v>0</v>
      </c>
      <c r="E66" s="17">
        <v>87</v>
      </c>
      <c r="F66" s="17"/>
      <c r="G66" s="17"/>
      <c r="H66" s="18" t="s">
        <v>95</v>
      </c>
      <c r="I66" s="23">
        <f>D66</f>
        <v>0</v>
      </c>
      <c r="P66" s="7">
        <v>45710</v>
      </c>
      <c r="Q66">
        <f t="shared" si="0"/>
        <v>22</v>
      </c>
      <c r="R66">
        <f t="shared" si="7"/>
        <v>2</v>
      </c>
      <c r="S66">
        <f t="shared" si="2"/>
        <v>0</v>
      </c>
      <c r="T66" s="8" t="str">
        <f t="shared" si="3"/>
        <v>22/2/0</v>
      </c>
    </row>
    <row r="67" spans="2:20" hidden="1" x14ac:dyDescent="0.25">
      <c r="B67" s="21" t="s">
        <v>68</v>
      </c>
      <c r="C67" s="16" t="s">
        <v>69</v>
      </c>
      <c r="D67" s="22"/>
      <c r="E67" s="21" t="s">
        <v>70</v>
      </c>
      <c r="F67" s="21"/>
      <c r="G67" s="21"/>
      <c r="H67" s="16" t="s">
        <v>71</v>
      </c>
      <c r="I67" s="31">
        <f>D67</f>
        <v>0</v>
      </c>
      <c r="P67" s="7">
        <v>45711</v>
      </c>
      <c r="Q67">
        <f t="shared" si="0"/>
        <v>23</v>
      </c>
      <c r="R67">
        <f t="shared" si="7"/>
        <v>2</v>
      </c>
      <c r="S67">
        <f t="shared" si="2"/>
        <v>0</v>
      </c>
      <c r="T67" s="8" t="str">
        <f t="shared" si="3"/>
        <v>23/2/0</v>
      </c>
    </row>
    <row r="68" spans="2:20" hidden="1" x14ac:dyDescent="0.25">
      <c r="B68" s="21" t="s">
        <v>72</v>
      </c>
      <c r="C68" s="16" t="s">
        <v>96</v>
      </c>
      <c r="D68" s="22"/>
      <c r="E68" s="21" t="s">
        <v>73</v>
      </c>
      <c r="F68" s="21"/>
      <c r="G68" s="21"/>
      <c r="H68" s="16" t="s">
        <v>74</v>
      </c>
      <c r="I68" s="31">
        <f>D68</f>
        <v>0</v>
      </c>
      <c r="P68" s="7">
        <v>45712</v>
      </c>
      <c r="Q68">
        <f t="shared" si="0"/>
        <v>24</v>
      </c>
      <c r="R68">
        <f t="shared" si="7"/>
        <v>2</v>
      </c>
      <c r="S68">
        <f t="shared" si="2"/>
        <v>0</v>
      </c>
      <c r="T68" s="8" t="str">
        <f t="shared" si="3"/>
        <v>24/2/0</v>
      </c>
    </row>
    <row r="69" spans="2:20" hidden="1" x14ac:dyDescent="0.25">
      <c r="B69" s="21" t="s">
        <v>75</v>
      </c>
      <c r="C69" s="16" t="s">
        <v>76</v>
      </c>
      <c r="D69" s="22"/>
      <c r="E69" s="21" t="s">
        <v>77</v>
      </c>
      <c r="F69" s="21"/>
      <c r="G69" s="21"/>
      <c r="H69" s="16" t="s">
        <v>78</v>
      </c>
      <c r="I69" s="31">
        <f>D69</f>
        <v>0</v>
      </c>
      <c r="P69" s="7">
        <v>45713</v>
      </c>
      <c r="Q69">
        <f t="shared" si="0"/>
        <v>25</v>
      </c>
      <c r="R69">
        <f t="shared" si="7"/>
        <v>2</v>
      </c>
      <c r="S69">
        <f t="shared" si="2"/>
        <v>0</v>
      </c>
      <c r="T69" s="8" t="str">
        <f t="shared" si="3"/>
        <v>25/2/0</v>
      </c>
    </row>
    <row r="70" spans="2:20" hidden="1" x14ac:dyDescent="0.25">
      <c r="B70" s="21"/>
      <c r="C70" s="16"/>
      <c r="D70" s="16"/>
      <c r="E70" s="16"/>
      <c r="F70" s="16"/>
      <c r="G70" s="16"/>
      <c r="H70" s="16"/>
      <c r="I70" s="16"/>
      <c r="P70" s="7">
        <v>45714</v>
      </c>
      <c r="Q70">
        <f t="shared" si="0"/>
        <v>26</v>
      </c>
      <c r="R70">
        <f t="shared" si="7"/>
        <v>2</v>
      </c>
      <c r="S70">
        <f t="shared" si="2"/>
        <v>0</v>
      </c>
      <c r="T70" s="8" t="str">
        <f t="shared" si="3"/>
        <v>26/2/0</v>
      </c>
    </row>
    <row r="71" spans="2:20" hidden="1" x14ac:dyDescent="0.25">
      <c r="B71" s="28"/>
      <c r="C71" s="16"/>
      <c r="D71" s="16"/>
      <c r="E71" s="16"/>
      <c r="F71" s="16"/>
      <c r="G71" s="16"/>
      <c r="H71" s="16"/>
      <c r="I71" s="16"/>
      <c r="P71" s="7">
        <v>45715</v>
      </c>
      <c r="Q71">
        <f t="shared" si="0"/>
        <v>27</v>
      </c>
      <c r="R71">
        <f t="shared" si="7"/>
        <v>2</v>
      </c>
      <c r="S71">
        <f t="shared" si="2"/>
        <v>0</v>
      </c>
      <c r="T71" s="8" t="str">
        <f t="shared" si="3"/>
        <v>27/2/0</v>
      </c>
    </row>
    <row r="72" spans="2:20" ht="18.75" hidden="1" x14ac:dyDescent="0.25">
      <c r="B72" s="16"/>
      <c r="C72" s="29" t="s">
        <v>79</v>
      </c>
      <c r="D72" s="30">
        <f>D64+D66</f>
        <v>0</v>
      </c>
      <c r="E72" s="16"/>
      <c r="F72" s="16"/>
      <c r="G72" s="16"/>
      <c r="H72" s="29" t="s">
        <v>80</v>
      </c>
      <c r="I72" s="30">
        <f>I64+I66</f>
        <v>0</v>
      </c>
      <c r="P72" s="7">
        <v>45716</v>
      </c>
      <c r="Q72">
        <f t="shared" si="0"/>
        <v>28</v>
      </c>
      <c r="R72">
        <f t="shared" si="7"/>
        <v>2</v>
      </c>
      <c r="S72">
        <f t="shared" si="2"/>
        <v>0</v>
      </c>
      <c r="T72" s="8" t="str">
        <f t="shared" si="3"/>
        <v>28/2/0</v>
      </c>
    </row>
    <row r="73" spans="2:20" hidden="1" x14ac:dyDescent="0.25">
      <c r="B73" s="28"/>
      <c r="C73" s="16"/>
      <c r="D73" s="16"/>
      <c r="E73" s="16"/>
      <c r="F73" s="16"/>
      <c r="G73" s="16"/>
      <c r="H73" s="16"/>
      <c r="I73" s="16"/>
      <c r="P73" s="7">
        <v>45717</v>
      </c>
      <c r="Q73">
        <f t="shared" si="0"/>
        <v>1</v>
      </c>
      <c r="R73">
        <f t="shared" si="7"/>
        <v>3</v>
      </c>
      <c r="S73">
        <f t="shared" si="2"/>
        <v>0</v>
      </c>
      <c r="T73" s="8" t="str">
        <f t="shared" si="3"/>
        <v>1/3/0</v>
      </c>
    </row>
    <row r="74" spans="2:20" hidden="1" x14ac:dyDescent="0.25">
      <c r="B74" s="16"/>
      <c r="C74" s="16"/>
      <c r="D74" s="40" t="str">
        <f>IF(E74&gt;0,"BENEFICE",IF(E74&lt;0,"PERTE","BENEFICE/PERTE"))</f>
        <v>BENEFICE/PERTE</v>
      </c>
      <c r="E74" s="41">
        <f>I72-D72</f>
        <v>0</v>
      </c>
      <c r="F74" s="42"/>
      <c r="G74" s="42"/>
      <c r="H74" s="16"/>
      <c r="I74" s="16"/>
      <c r="P74" s="7">
        <v>45718</v>
      </c>
      <c r="Q74">
        <f t="shared" si="0"/>
        <v>2</v>
      </c>
      <c r="R74">
        <f t="shared" si="7"/>
        <v>3</v>
      </c>
      <c r="S74">
        <f t="shared" si="2"/>
        <v>0</v>
      </c>
      <c r="T74" s="8" t="str">
        <f t="shared" si="3"/>
        <v>2/3/0</v>
      </c>
    </row>
    <row r="75" spans="2:20" hidden="1" x14ac:dyDescent="0.25">
      <c r="I75" s="16"/>
      <c r="P75" s="7">
        <v>45719</v>
      </c>
      <c r="Q75">
        <f t="shared" si="0"/>
        <v>3</v>
      </c>
      <c r="R75">
        <f t="shared" si="7"/>
        <v>3</v>
      </c>
      <c r="S75">
        <f t="shared" si="2"/>
        <v>0</v>
      </c>
      <c r="T75" s="8" t="str">
        <f t="shared" si="3"/>
        <v>3/3/0</v>
      </c>
    </row>
    <row r="76" spans="2:20" x14ac:dyDescent="0.25">
      <c r="I76" s="16"/>
      <c r="P76" s="7">
        <v>45720</v>
      </c>
      <c r="Q76">
        <f t="shared" si="0"/>
        <v>4</v>
      </c>
      <c r="R76">
        <f t="shared" si="7"/>
        <v>3</v>
      </c>
      <c r="S76">
        <f t="shared" si="2"/>
        <v>0</v>
      </c>
      <c r="T76" s="8" t="str">
        <f t="shared" si="3"/>
        <v>4/3/0</v>
      </c>
    </row>
    <row r="77" spans="2:20" x14ac:dyDescent="0.25">
      <c r="H77" s="53" t="s">
        <v>177</v>
      </c>
      <c r="I77" s="53"/>
      <c r="P77" s="7">
        <v>45721</v>
      </c>
      <c r="Q77">
        <f t="shared" si="0"/>
        <v>5</v>
      </c>
      <c r="R77">
        <f t="shared" si="7"/>
        <v>3</v>
      </c>
      <c r="S77">
        <f t="shared" si="2"/>
        <v>0</v>
      </c>
      <c r="T77" s="8" t="str">
        <f t="shared" si="3"/>
        <v>5/3/0</v>
      </c>
    </row>
    <row r="78" spans="2:20" x14ac:dyDescent="0.25">
      <c r="H78" s="53"/>
      <c r="I78" s="53"/>
      <c r="P78" s="7">
        <v>45722</v>
      </c>
      <c r="Q78">
        <f t="shared" si="0"/>
        <v>6</v>
      </c>
      <c r="R78">
        <f t="shared" si="7"/>
        <v>3</v>
      </c>
      <c r="S78">
        <f t="shared" si="2"/>
        <v>0</v>
      </c>
      <c r="T78" s="8" t="str">
        <f t="shared" si="3"/>
        <v>6/3/0</v>
      </c>
    </row>
    <row r="79" spans="2:20" x14ac:dyDescent="0.25">
      <c r="H79" s="53"/>
      <c r="I79" s="53"/>
      <c r="P79" s="7">
        <v>45723</v>
      </c>
      <c r="Q79">
        <f t="shared" ref="Q79:Q142" si="8">DAY(P79)</f>
        <v>7</v>
      </c>
      <c r="R79">
        <f t="shared" si="7"/>
        <v>3</v>
      </c>
      <c r="S79">
        <f t="shared" ref="S79:S142" si="9">$C$6</f>
        <v>0</v>
      </c>
      <c r="T79" s="8" t="str">
        <f t="shared" ref="T79:T142" si="10">CONCATENATE(Q79,"/",R79,"/",,S79)</f>
        <v>7/3/0</v>
      </c>
    </row>
    <row r="80" spans="2:20" x14ac:dyDescent="0.25">
      <c r="B80" s="3"/>
      <c r="H80" s="53"/>
      <c r="I80" s="53"/>
      <c r="P80" s="7">
        <v>45724</v>
      </c>
      <c r="Q80">
        <f t="shared" si="8"/>
        <v>8</v>
      </c>
      <c r="R80">
        <f t="shared" si="7"/>
        <v>3</v>
      </c>
      <c r="S80">
        <f t="shared" si="9"/>
        <v>0</v>
      </c>
      <c r="T80" s="8" t="str">
        <f t="shared" si="10"/>
        <v>8/3/0</v>
      </c>
    </row>
    <row r="81" spans="2:20" x14ac:dyDescent="0.25">
      <c r="B81" s="3"/>
      <c r="H81" s="53"/>
      <c r="I81" s="53"/>
      <c r="P81" s="7">
        <v>45725</v>
      </c>
      <c r="Q81">
        <f t="shared" si="8"/>
        <v>9</v>
      </c>
      <c r="R81">
        <f t="shared" si="7"/>
        <v>3</v>
      </c>
      <c r="S81">
        <f t="shared" si="9"/>
        <v>0</v>
      </c>
      <c r="T81" s="8" t="str">
        <f t="shared" si="10"/>
        <v>9/3/0</v>
      </c>
    </row>
    <row r="82" spans="2:20" x14ac:dyDescent="0.25">
      <c r="B82" s="3"/>
      <c r="H82" s="53"/>
      <c r="I82" s="53"/>
      <c r="P82" s="7">
        <v>45726</v>
      </c>
      <c r="Q82">
        <f t="shared" si="8"/>
        <v>10</v>
      </c>
      <c r="R82">
        <f t="shared" si="7"/>
        <v>3</v>
      </c>
      <c r="S82">
        <f t="shared" si="9"/>
        <v>0</v>
      </c>
      <c r="T82" s="8" t="str">
        <f t="shared" si="10"/>
        <v>10/3/0</v>
      </c>
    </row>
    <row r="83" spans="2:20" x14ac:dyDescent="0.25">
      <c r="B83" s="3"/>
      <c r="H83" s="53"/>
      <c r="I83" s="53"/>
      <c r="P83" s="7">
        <v>45727</v>
      </c>
      <c r="Q83">
        <f t="shared" si="8"/>
        <v>11</v>
      </c>
      <c r="R83">
        <f t="shared" si="7"/>
        <v>3</v>
      </c>
      <c r="S83">
        <f t="shared" si="9"/>
        <v>0</v>
      </c>
      <c r="T83" s="8" t="str">
        <f t="shared" si="10"/>
        <v>11/3/0</v>
      </c>
    </row>
    <row r="84" spans="2:20" x14ac:dyDescent="0.25">
      <c r="B84" s="3"/>
      <c r="H84" s="53"/>
      <c r="I84" s="53"/>
      <c r="P84" s="7">
        <v>45728</v>
      </c>
      <c r="Q84">
        <f t="shared" si="8"/>
        <v>12</v>
      </c>
      <c r="R84">
        <f t="shared" si="7"/>
        <v>3</v>
      </c>
      <c r="S84">
        <f t="shared" si="9"/>
        <v>0</v>
      </c>
      <c r="T84" s="8" t="str">
        <f t="shared" si="10"/>
        <v>12/3/0</v>
      </c>
    </row>
    <row r="85" spans="2:20" x14ac:dyDescent="0.25">
      <c r="B85" s="3"/>
      <c r="I85" s="16"/>
      <c r="P85" s="7">
        <v>45729</v>
      </c>
      <c r="Q85">
        <f t="shared" si="8"/>
        <v>13</v>
      </c>
      <c r="R85">
        <f t="shared" si="7"/>
        <v>3</v>
      </c>
      <c r="S85">
        <f t="shared" si="9"/>
        <v>0</v>
      </c>
      <c r="T85" s="8" t="str">
        <f t="shared" si="10"/>
        <v>13/3/0</v>
      </c>
    </row>
    <row r="86" spans="2:20" x14ac:dyDescent="0.25">
      <c r="B86" s="3"/>
      <c r="I86" s="16"/>
      <c r="P86" s="7">
        <v>45730</v>
      </c>
      <c r="Q86">
        <f t="shared" si="8"/>
        <v>14</v>
      </c>
      <c r="R86">
        <f t="shared" ref="R86:R149" si="11">MONTH(P86)</f>
        <v>3</v>
      </c>
      <c r="S86">
        <f t="shared" si="9"/>
        <v>0</v>
      </c>
      <c r="T86" s="8" t="str">
        <f t="shared" si="10"/>
        <v>14/3/0</v>
      </c>
    </row>
    <row r="87" spans="2:20" x14ac:dyDescent="0.25">
      <c r="B87" s="3"/>
      <c r="I87" s="16"/>
      <c r="P87" s="7">
        <v>45731</v>
      </c>
      <c r="Q87">
        <f t="shared" si="8"/>
        <v>15</v>
      </c>
      <c r="R87">
        <f t="shared" si="11"/>
        <v>3</v>
      </c>
      <c r="S87">
        <f t="shared" si="9"/>
        <v>0</v>
      </c>
      <c r="T87" s="8" t="str">
        <f t="shared" si="10"/>
        <v>15/3/0</v>
      </c>
    </row>
    <row r="88" spans="2:20" x14ac:dyDescent="0.25">
      <c r="B88" s="3"/>
      <c r="I88" s="16"/>
      <c r="P88" s="7">
        <v>45732</v>
      </c>
      <c r="Q88">
        <f t="shared" si="8"/>
        <v>16</v>
      </c>
      <c r="R88">
        <f t="shared" si="11"/>
        <v>3</v>
      </c>
      <c r="S88">
        <f t="shared" si="9"/>
        <v>0</v>
      </c>
      <c r="T88" s="8" t="str">
        <f t="shared" si="10"/>
        <v>16/3/0</v>
      </c>
    </row>
    <row r="89" spans="2:20" x14ac:dyDescent="0.25">
      <c r="B89" s="3"/>
      <c r="I89" s="16"/>
      <c r="P89" s="7">
        <v>45733</v>
      </c>
      <c r="Q89">
        <f t="shared" si="8"/>
        <v>17</v>
      </c>
      <c r="R89">
        <f t="shared" si="11"/>
        <v>3</v>
      </c>
      <c r="S89">
        <f t="shared" si="9"/>
        <v>0</v>
      </c>
      <c r="T89" s="8" t="str">
        <f t="shared" si="10"/>
        <v>17/3/0</v>
      </c>
    </row>
    <row r="90" spans="2:20" x14ac:dyDescent="0.25">
      <c r="B90" s="3"/>
      <c r="I90" s="16"/>
      <c r="P90" s="7">
        <v>45734</v>
      </c>
      <c r="Q90">
        <f t="shared" si="8"/>
        <v>18</v>
      </c>
      <c r="R90">
        <f t="shared" si="11"/>
        <v>3</v>
      </c>
      <c r="S90">
        <f t="shared" si="9"/>
        <v>0</v>
      </c>
      <c r="T90" s="8" t="str">
        <f t="shared" si="10"/>
        <v>18/3/0</v>
      </c>
    </row>
    <row r="91" spans="2:20" x14ac:dyDescent="0.25">
      <c r="I91" s="16"/>
      <c r="P91" s="7">
        <v>45735</v>
      </c>
      <c r="Q91">
        <f t="shared" si="8"/>
        <v>19</v>
      </c>
      <c r="R91">
        <f t="shared" si="11"/>
        <v>3</v>
      </c>
      <c r="S91">
        <f t="shared" si="9"/>
        <v>0</v>
      </c>
      <c r="T91" s="8" t="str">
        <f t="shared" si="10"/>
        <v>19/3/0</v>
      </c>
    </row>
    <row r="92" spans="2:20" x14ac:dyDescent="0.25">
      <c r="I92" s="16"/>
      <c r="P92" s="7">
        <v>45736</v>
      </c>
      <c r="Q92">
        <f t="shared" si="8"/>
        <v>20</v>
      </c>
      <c r="R92">
        <f t="shared" si="11"/>
        <v>3</v>
      </c>
      <c r="S92">
        <f t="shared" si="9"/>
        <v>0</v>
      </c>
      <c r="T92" s="8" t="str">
        <f t="shared" si="10"/>
        <v>20/3/0</v>
      </c>
    </row>
    <row r="93" spans="2:20" x14ac:dyDescent="0.25">
      <c r="I93" s="16"/>
      <c r="P93" s="7">
        <v>45737</v>
      </c>
      <c r="Q93">
        <f t="shared" si="8"/>
        <v>21</v>
      </c>
      <c r="R93">
        <f t="shared" si="11"/>
        <v>3</v>
      </c>
      <c r="S93">
        <f t="shared" si="9"/>
        <v>0</v>
      </c>
      <c r="T93" s="8" t="str">
        <f t="shared" si="10"/>
        <v>21/3/0</v>
      </c>
    </row>
    <row r="94" spans="2:20" x14ac:dyDescent="0.25">
      <c r="I94" s="16"/>
      <c r="P94" s="7">
        <v>45738</v>
      </c>
      <c r="Q94">
        <f t="shared" si="8"/>
        <v>22</v>
      </c>
      <c r="R94">
        <f t="shared" si="11"/>
        <v>3</v>
      </c>
      <c r="S94">
        <f t="shared" si="9"/>
        <v>0</v>
      </c>
      <c r="T94" s="8" t="str">
        <f t="shared" si="10"/>
        <v>22/3/0</v>
      </c>
    </row>
    <row r="95" spans="2:20" x14ac:dyDescent="0.25">
      <c r="I95" s="16"/>
      <c r="P95" s="7">
        <v>45739</v>
      </c>
      <c r="Q95">
        <f t="shared" si="8"/>
        <v>23</v>
      </c>
      <c r="R95">
        <f t="shared" si="11"/>
        <v>3</v>
      </c>
      <c r="S95">
        <f t="shared" si="9"/>
        <v>0</v>
      </c>
      <c r="T95" s="8" t="str">
        <f t="shared" si="10"/>
        <v>23/3/0</v>
      </c>
    </row>
    <row r="96" spans="2:20" x14ac:dyDescent="0.25">
      <c r="I96" s="16"/>
      <c r="P96" s="7">
        <v>45740</v>
      </c>
      <c r="Q96">
        <f t="shared" si="8"/>
        <v>24</v>
      </c>
      <c r="R96">
        <f t="shared" si="11"/>
        <v>3</v>
      </c>
      <c r="S96">
        <f t="shared" si="9"/>
        <v>0</v>
      </c>
      <c r="T96" s="8" t="str">
        <f t="shared" si="10"/>
        <v>24/3/0</v>
      </c>
    </row>
    <row r="97" spans="9:20" x14ac:dyDescent="0.25">
      <c r="I97" s="16"/>
      <c r="P97" s="7">
        <v>45741</v>
      </c>
      <c r="Q97">
        <f t="shared" si="8"/>
        <v>25</v>
      </c>
      <c r="R97">
        <f t="shared" si="11"/>
        <v>3</v>
      </c>
      <c r="S97">
        <f t="shared" si="9"/>
        <v>0</v>
      </c>
      <c r="T97" s="8" t="str">
        <f t="shared" si="10"/>
        <v>25/3/0</v>
      </c>
    </row>
    <row r="98" spans="9:20" x14ac:dyDescent="0.25">
      <c r="I98" s="16"/>
      <c r="P98" s="7">
        <v>45742</v>
      </c>
      <c r="Q98">
        <f t="shared" si="8"/>
        <v>26</v>
      </c>
      <c r="R98">
        <f t="shared" si="11"/>
        <v>3</v>
      </c>
      <c r="S98">
        <f t="shared" si="9"/>
        <v>0</v>
      </c>
      <c r="T98" s="8" t="str">
        <f t="shared" si="10"/>
        <v>26/3/0</v>
      </c>
    </row>
    <row r="99" spans="9:20" x14ac:dyDescent="0.25">
      <c r="I99" s="16"/>
      <c r="P99" s="7">
        <v>45743</v>
      </c>
      <c r="Q99">
        <f t="shared" si="8"/>
        <v>27</v>
      </c>
      <c r="R99">
        <f t="shared" si="11"/>
        <v>3</v>
      </c>
      <c r="S99">
        <f t="shared" si="9"/>
        <v>0</v>
      </c>
      <c r="T99" s="8" t="str">
        <f t="shared" si="10"/>
        <v>27/3/0</v>
      </c>
    </row>
    <row r="100" spans="9:20" x14ac:dyDescent="0.25">
      <c r="I100" s="16"/>
      <c r="P100" s="7">
        <v>45744</v>
      </c>
      <c r="Q100">
        <f t="shared" si="8"/>
        <v>28</v>
      </c>
      <c r="R100">
        <f t="shared" si="11"/>
        <v>3</v>
      </c>
      <c r="S100">
        <f t="shared" si="9"/>
        <v>0</v>
      </c>
      <c r="T100" s="8" t="str">
        <f t="shared" si="10"/>
        <v>28/3/0</v>
      </c>
    </row>
    <row r="101" spans="9:20" x14ac:dyDescent="0.25">
      <c r="I101" s="16"/>
      <c r="P101" s="7">
        <v>45745</v>
      </c>
      <c r="Q101">
        <f t="shared" si="8"/>
        <v>29</v>
      </c>
      <c r="R101">
        <f t="shared" si="11"/>
        <v>3</v>
      </c>
      <c r="S101">
        <f t="shared" si="9"/>
        <v>0</v>
      </c>
      <c r="T101" s="8" t="str">
        <f t="shared" si="10"/>
        <v>29/3/0</v>
      </c>
    </row>
    <row r="102" spans="9:20" x14ac:dyDescent="0.25">
      <c r="I102" s="16"/>
      <c r="P102" s="7">
        <v>45746</v>
      </c>
      <c r="Q102">
        <f t="shared" si="8"/>
        <v>30</v>
      </c>
      <c r="R102">
        <f t="shared" si="11"/>
        <v>3</v>
      </c>
      <c r="S102">
        <f t="shared" si="9"/>
        <v>0</v>
      </c>
      <c r="T102" s="8" t="str">
        <f t="shared" si="10"/>
        <v>30/3/0</v>
      </c>
    </row>
    <row r="103" spans="9:20" x14ac:dyDescent="0.25">
      <c r="I103" s="16"/>
      <c r="P103" s="7">
        <v>45747</v>
      </c>
      <c r="Q103">
        <f t="shared" si="8"/>
        <v>31</v>
      </c>
      <c r="R103">
        <f t="shared" si="11"/>
        <v>3</v>
      </c>
      <c r="S103">
        <f t="shared" si="9"/>
        <v>0</v>
      </c>
      <c r="T103" s="8" t="str">
        <f t="shared" si="10"/>
        <v>31/3/0</v>
      </c>
    </row>
    <row r="104" spans="9:20" x14ac:dyDescent="0.25">
      <c r="I104" s="16"/>
      <c r="P104" s="7">
        <v>45748</v>
      </c>
      <c r="Q104">
        <f t="shared" si="8"/>
        <v>1</v>
      </c>
      <c r="R104">
        <f t="shared" si="11"/>
        <v>4</v>
      </c>
      <c r="S104">
        <f t="shared" si="9"/>
        <v>0</v>
      </c>
      <c r="T104" s="8" t="str">
        <f t="shared" si="10"/>
        <v>1/4/0</v>
      </c>
    </row>
    <row r="105" spans="9:20" x14ac:dyDescent="0.25">
      <c r="I105" s="16"/>
      <c r="P105" s="7">
        <v>45749</v>
      </c>
      <c r="Q105">
        <f t="shared" si="8"/>
        <v>2</v>
      </c>
      <c r="R105">
        <f t="shared" si="11"/>
        <v>4</v>
      </c>
      <c r="S105">
        <f t="shared" si="9"/>
        <v>0</v>
      </c>
      <c r="T105" s="8" t="str">
        <f t="shared" si="10"/>
        <v>2/4/0</v>
      </c>
    </row>
    <row r="106" spans="9:20" x14ac:dyDescent="0.25">
      <c r="I106" s="16"/>
      <c r="P106" s="7">
        <v>45750</v>
      </c>
      <c r="Q106">
        <f t="shared" si="8"/>
        <v>3</v>
      </c>
      <c r="R106">
        <f t="shared" si="11"/>
        <v>4</v>
      </c>
      <c r="S106">
        <f t="shared" si="9"/>
        <v>0</v>
      </c>
      <c r="T106" s="8" t="str">
        <f t="shared" si="10"/>
        <v>3/4/0</v>
      </c>
    </row>
    <row r="107" spans="9:20" x14ac:dyDescent="0.25">
      <c r="I107" s="16"/>
      <c r="P107" s="7">
        <v>45751</v>
      </c>
      <c r="Q107">
        <f t="shared" si="8"/>
        <v>4</v>
      </c>
      <c r="R107">
        <f t="shared" si="11"/>
        <v>4</v>
      </c>
      <c r="S107">
        <f t="shared" si="9"/>
        <v>0</v>
      </c>
      <c r="T107" s="8" t="str">
        <f t="shared" si="10"/>
        <v>4/4/0</v>
      </c>
    </row>
    <row r="108" spans="9:20" x14ac:dyDescent="0.25">
      <c r="I108" s="16"/>
      <c r="P108" s="7">
        <v>45752</v>
      </c>
      <c r="Q108">
        <f t="shared" si="8"/>
        <v>5</v>
      </c>
      <c r="R108">
        <f t="shared" si="11"/>
        <v>4</v>
      </c>
      <c r="S108">
        <f t="shared" si="9"/>
        <v>0</v>
      </c>
      <c r="T108" s="8" t="str">
        <f t="shared" si="10"/>
        <v>5/4/0</v>
      </c>
    </row>
    <row r="109" spans="9:20" x14ac:dyDescent="0.25">
      <c r="P109" s="7">
        <v>45753</v>
      </c>
      <c r="Q109">
        <f t="shared" si="8"/>
        <v>6</v>
      </c>
      <c r="R109">
        <f t="shared" si="11"/>
        <v>4</v>
      </c>
      <c r="S109">
        <f t="shared" si="9"/>
        <v>0</v>
      </c>
      <c r="T109" s="8" t="str">
        <f t="shared" si="10"/>
        <v>6/4/0</v>
      </c>
    </row>
    <row r="110" spans="9:20" x14ac:dyDescent="0.25">
      <c r="P110" s="7">
        <v>45754</v>
      </c>
      <c r="Q110">
        <f t="shared" si="8"/>
        <v>7</v>
      </c>
      <c r="R110">
        <f t="shared" si="11"/>
        <v>4</v>
      </c>
      <c r="S110">
        <f t="shared" si="9"/>
        <v>0</v>
      </c>
      <c r="T110" s="8" t="str">
        <f t="shared" si="10"/>
        <v>7/4/0</v>
      </c>
    </row>
    <row r="111" spans="9:20" x14ac:dyDescent="0.25">
      <c r="P111" s="7">
        <v>45755</v>
      </c>
      <c r="Q111">
        <f t="shared" si="8"/>
        <v>8</v>
      </c>
      <c r="R111">
        <f t="shared" si="11"/>
        <v>4</v>
      </c>
      <c r="S111">
        <f t="shared" si="9"/>
        <v>0</v>
      </c>
      <c r="T111" s="8" t="str">
        <f t="shared" si="10"/>
        <v>8/4/0</v>
      </c>
    </row>
    <row r="112" spans="9:20" x14ac:dyDescent="0.25">
      <c r="P112" s="7">
        <v>45756</v>
      </c>
      <c r="Q112">
        <f t="shared" si="8"/>
        <v>9</v>
      </c>
      <c r="R112">
        <f t="shared" si="11"/>
        <v>4</v>
      </c>
      <c r="S112">
        <f t="shared" si="9"/>
        <v>0</v>
      </c>
      <c r="T112" s="8" t="str">
        <f t="shared" si="10"/>
        <v>9/4/0</v>
      </c>
    </row>
    <row r="113" spans="16:20" x14ac:dyDescent="0.25">
      <c r="P113" s="7">
        <v>45757</v>
      </c>
      <c r="Q113">
        <f t="shared" si="8"/>
        <v>10</v>
      </c>
      <c r="R113">
        <f t="shared" si="11"/>
        <v>4</v>
      </c>
      <c r="S113">
        <f t="shared" si="9"/>
        <v>0</v>
      </c>
      <c r="T113" s="8" t="str">
        <f t="shared" si="10"/>
        <v>10/4/0</v>
      </c>
    </row>
    <row r="114" spans="16:20" x14ac:dyDescent="0.25">
      <c r="P114" s="7">
        <v>45758</v>
      </c>
      <c r="Q114">
        <f t="shared" si="8"/>
        <v>11</v>
      </c>
      <c r="R114">
        <f t="shared" si="11"/>
        <v>4</v>
      </c>
      <c r="S114">
        <f t="shared" si="9"/>
        <v>0</v>
      </c>
      <c r="T114" s="8" t="str">
        <f t="shared" si="10"/>
        <v>11/4/0</v>
      </c>
    </row>
    <row r="115" spans="16:20" x14ac:dyDescent="0.25">
      <c r="P115" s="7">
        <v>45759</v>
      </c>
      <c r="Q115">
        <f t="shared" si="8"/>
        <v>12</v>
      </c>
      <c r="R115">
        <f t="shared" si="11"/>
        <v>4</v>
      </c>
      <c r="S115">
        <f t="shared" si="9"/>
        <v>0</v>
      </c>
      <c r="T115" s="8" t="str">
        <f t="shared" si="10"/>
        <v>12/4/0</v>
      </c>
    </row>
    <row r="116" spans="16:20" x14ac:dyDescent="0.25">
      <c r="P116" s="7">
        <v>45760</v>
      </c>
      <c r="Q116">
        <f t="shared" si="8"/>
        <v>13</v>
      </c>
      <c r="R116">
        <f t="shared" si="11"/>
        <v>4</v>
      </c>
      <c r="S116">
        <f t="shared" si="9"/>
        <v>0</v>
      </c>
      <c r="T116" s="8" t="str">
        <f t="shared" si="10"/>
        <v>13/4/0</v>
      </c>
    </row>
    <row r="117" spans="16:20" x14ac:dyDescent="0.25">
      <c r="P117" s="7">
        <v>45761</v>
      </c>
      <c r="Q117">
        <f t="shared" si="8"/>
        <v>14</v>
      </c>
      <c r="R117">
        <f t="shared" si="11"/>
        <v>4</v>
      </c>
      <c r="S117">
        <f t="shared" si="9"/>
        <v>0</v>
      </c>
      <c r="T117" s="8" t="str">
        <f t="shared" si="10"/>
        <v>14/4/0</v>
      </c>
    </row>
    <row r="118" spans="16:20" x14ac:dyDescent="0.25">
      <c r="P118" s="7">
        <v>45762</v>
      </c>
      <c r="Q118">
        <f t="shared" si="8"/>
        <v>15</v>
      </c>
      <c r="R118">
        <f t="shared" si="11"/>
        <v>4</v>
      </c>
      <c r="S118">
        <f t="shared" si="9"/>
        <v>0</v>
      </c>
      <c r="T118" s="8" t="str">
        <f t="shared" si="10"/>
        <v>15/4/0</v>
      </c>
    </row>
    <row r="119" spans="16:20" x14ac:dyDescent="0.25">
      <c r="P119" s="7">
        <v>45763</v>
      </c>
      <c r="Q119">
        <f t="shared" si="8"/>
        <v>16</v>
      </c>
      <c r="R119">
        <f t="shared" si="11"/>
        <v>4</v>
      </c>
      <c r="S119">
        <f t="shared" si="9"/>
        <v>0</v>
      </c>
      <c r="T119" s="8" t="str">
        <f t="shared" si="10"/>
        <v>16/4/0</v>
      </c>
    </row>
    <row r="120" spans="16:20" x14ac:dyDescent="0.25">
      <c r="P120" s="7">
        <v>45764</v>
      </c>
      <c r="Q120">
        <f t="shared" si="8"/>
        <v>17</v>
      </c>
      <c r="R120">
        <f t="shared" si="11"/>
        <v>4</v>
      </c>
      <c r="S120">
        <f t="shared" si="9"/>
        <v>0</v>
      </c>
      <c r="T120" s="8" t="str">
        <f t="shared" si="10"/>
        <v>17/4/0</v>
      </c>
    </row>
    <row r="121" spans="16:20" x14ac:dyDescent="0.25">
      <c r="P121" s="7">
        <v>45765</v>
      </c>
      <c r="Q121">
        <f t="shared" si="8"/>
        <v>18</v>
      </c>
      <c r="R121">
        <f t="shared" si="11"/>
        <v>4</v>
      </c>
      <c r="S121">
        <f t="shared" si="9"/>
        <v>0</v>
      </c>
      <c r="T121" s="8" t="str">
        <f t="shared" si="10"/>
        <v>18/4/0</v>
      </c>
    </row>
    <row r="122" spans="16:20" x14ac:dyDescent="0.25">
      <c r="P122" s="7">
        <v>45766</v>
      </c>
      <c r="Q122">
        <f t="shared" si="8"/>
        <v>19</v>
      </c>
      <c r="R122">
        <f t="shared" si="11"/>
        <v>4</v>
      </c>
      <c r="S122">
        <f t="shared" si="9"/>
        <v>0</v>
      </c>
      <c r="T122" s="8" t="str">
        <f t="shared" si="10"/>
        <v>19/4/0</v>
      </c>
    </row>
    <row r="123" spans="16:20" x14ac:dyDescent="0.25">
      <c r="P123" s="7">
        <v>45767</v>
      </c>
      <c r="Q123">
        <f t="shared" si="8"/>
        <v>20</v>
      </c>
      <c r="R123">
        <f t="shared" si="11"/>
        <v>4</v>
      </c>
      <c r="S123">
        <f t="shared" si="9"/>
        <v>0</v>
      </c>
      <c r="T123" s="8" t="str">
        <f t="shared" si="10"/>
        <v>20/4/0</v>
      </c>
    </row>
    <row r="124" spans="16:20" x14ac:dyDescent="0.25">
      <c r="P124" s="7">
        <v>45768</v>
      </c>
      <c r="Q124">
        <f t="shared" si="8"/>
        <v>21</v>
      </c>
      <c r="R124">
        <f t="shared" si="11"/>
        <v>4</v>
      </c>
      <c r="S124">
        <f t="shared" si="9"/>
        <v>0</v>
      </c>
      <c r="T124" s="8" t="str">
        <f t="shared" si="10"/>
        <v>21/4/0</v>
      </c>
    </row>
    <row r="125" spans="16:20" x14ac:dyDescent="0.25">
      <c r="P125" s="7">
        <v>45769</v>
      </c>
      <c r="Q125">
        <f t="shared" si="8"/>
        <v>22</v>
      </c>
      <c r="R125">
        <f t="shared" si="11"/>
        <v>4</v>
      </c>
      <c r="S125">
        <f t="shared" si="9"/>
        <v>0</v>
      </c>
      <c r="T125" s="8" t="str">
        <f t="shared" si="10"/>
        <v>22/4/0</v>
      </c>
    </row>
    <row r="126" spans="16:20" x14ac:dyDescent="0.25">
      <c r="P126" s="7">
        <v>45770</v>
      </c>
      <c r="Q126">
        <f t="shared" si="8"/>
        <v>23</v>
      </c>
      <c r="R126">
        <f t="shared" si="11"/>
        <v>4</v>
      </c>
      <c r="S126">
        <f t="shared" si="9"/>
        <v>0</v>
      </c>
      <c r="T126" s="8" t="str">
        <f t="shared" si="10"/>
        <v>23/4/0</v>
      </c>
    </row>
    <row r="127" spans="16:20" x14ac:dyDescent="0.25">
      <c r="P127" s="7">
        <v>45771</v>
      </c>
      <c r="Q127">
        <f t="shared" si="8"/>
        <v>24</v>
      </c>
      <c r="R127">
        <f t="shared" si="11"/>
        <v>4</v>
      </c>
      <c r="S127">
        <f t="shared" si="9"/>
        <v>0</v>
      </c>
      <c r="T127" s="8" t="str">
        <f t="shared" si="10"/>
        <v>24/4/0</v>
      </c>
    </row>
    <row r="128" spans="16:20" x14ac:dyDescent="0.25">
      <c r="P128" s="7">
        <v>45772</v>
      </c>
      <c r="Q128">
        <f t="shared" si="8"/>
        <v>25</v>
      </c>
      <c r="R128">
        <f t="shared" si="11"/>
        <v>4</v>
      </c>
      <c r="S128">
        <f t="shared" si="9"/>
        <v>0</v>
      </c>
      <c r="T128" s="8" t="str">
        <f t="shared" si="10"/>
        <v>25/4/0</v>
      </c>
    </row>
    <row r="129" spans="16:20" x14ac:dyDescent="0.25">
      <c r="P129" s="7">
        <v>45773</v>
      </c>
      <c r="Q129">
        <f t="shared" si="8"/>
        <v>26</v>
      </c>
      <c r="R129">
        <f t="shared" si="11"/>
        <v>4</v>
      </c>
      <c r="S129">
        <f t="shared" si="9"/>
        <v>0</v>
      </c>
      <c r="T129" s="8" t="str">
        <f t="shared" si="10"/>
        <v>26/4/0</v>
      </c>
    </row>
    <row r="130" spans="16:20" x14ac:dyDescent="0.25">
      <c r="P130" s="7">
        <v>45774</v>
      </c>
      <c r="Q130">
        <f t="shared" si="8"/>
        <v>27</v>
      </c>
      <c r="R130">
        <f t="shared" si="11"/>
        <v>4</v>
      </c>
      <c r="S130">
        <f t="shared" si="9"/>
        <v>0</v>
      </c>
      <c r="T130" s="8" t="str">
        <f t="shared" si="10"/>
        <v>27/4/0</v>
      </c>
    </row>
    <row r="131" spans="16:20" x14ac:dyDescent="0.25">
      <c r="P131" s="7">
        <v>45775</v>
      </c>
      <c r="Q131">
        <f t="shared" si="8"/>
        <v>28</v>
      </c>
      <c r="R131">
        <f t="shared" si="11"/>
        <v>4</v>
      </c>
      <c r="S131">
        <f t="shared" si="9"/>
        <v>0</v>
      </c>
      <c r="T131" s="8" t="str">
        <f t="shared" si="10"/>
        <v>28/4/0</v>
      </c>
    </row>
    <row r="132" spans="16:20" x14ac:dyDescent="0.25">
      <c r="P132" s="7">
        <v>45776</v>
      </c>
      <c r="Q132">
        <f t="shared" si="8"/>
        <v>29</v>
      </c>
      <c r="R132">
        <f t="shared" si="11"/>
        <v>4</v>
      </c>
      <c r="S132">
        <f t="shared" si="9"/>
        <v>0</v>
      </c>
      <c r="T132" s="8" t="str">
        <f t="shared" si="10"/>
        <v>29/4/0</v>
      </c>
    </row>
    <row r="133" spans="16:20" x14ac:dyDescent="0.25">
      <c r="P133" s="7">
        <v>45777</v>
      </c>
      <c r="Q133">
        <f t="shared" si="8"/>
        <v>30</v>
      </c>
      <c r="R133">
        <f t="shared" si="11"/>
        <v>4</v>
      </c>
      <c r="S133">
        <f t="shared" si="9"/>
        <v>0</v>
      </c>
      <c r="T133" s="8" t="str">
        <f t="shared" si="10"/>
        <v>30/4/0</v>
      </c>
    </row>
    <row r="134" spans="16:20" x14ac:dyDescent="0.25">
      <c r="P134" s="7">
        <v>45778</v>
      </c>
      <c r="Q134">
        <f t="shared" si="8"/>
        <v>1</v>
      </c>
      <c r="R134">
        <f t="shared" si="11"/>
        <v>5</v>
      </c>
      <c r="S134">
        <f t="shared" si="9"/>
        <v>0</v>
      </c>
      <c r="T134" s="8" t="str">
        <f t="shared" si="10"/>
        <v>1/5/0</v>
      </c>
    </row>
    <row r="135" spans="16:20" x14ac:dyDescent="0.25">
      <c r="P135" s="7">
        <v>45779</v>
      </c>
      <c r="Q135">
        <f t="shared" si="8"/>
        <v>2</v>
      </c>
      <c r="R135">
        <f t="shared" si="11"/>
        <v>5</v>
      </c>
      <c r="S135">
        <f t="shared" si="9"/>
        <v>0</v>
      </c>
      <c r="T135" s="8" t="str">
        <f t="shared" si="10"/>
        <v>2/5/0</v>
      </c>
    </row>
    <row r="136" spans="16:20" x14ac:dyDescent="0.25">
      <c r="P136" s="7">
        <v>45780</v>
      </c>
      <c r="Q136">
        <f t="shared" si="8"/>
        <v>3</v>
      </c>
      <c r="R136">
        <f t="shared" si="11"/>
        <v>5</v>
      </c>
      <c r="S136">
        <f t="shared" si="9"/>
        <v>0</v>
      </c>
      <c r="T136" s="8" t="str">
        <f t="shared" si="10"/>
        <v>3/5/0</v>
      </c>
    </row>
    <row r="137" spans="16:20" x14ac:dyDescent="0.25">
      <c r="P137" s="7">
        <v>45781</v>
      </c>
      <c r="Q137">
        <f t="shared" si="8"/>
        <v>4</v>
      </c>
      <c r="R137">
        <f t="shared" si="11"/>
        <v>5</v>
      </c>
      <c r="S137">
        <f t="shared" si="9"/>
        <v>0</v>
      </c>
      <c r="T137" s="8" t="str">
        <f t="shared" si="10"/>
        <v>4/5/0</v>
      </c>
    </row>
    <row r="138" spans="16:20" x14ac:dyDescent="0.25">
      <c r="P138" s="7">
        <v>45782</v>
      </c>
      <c r="Q138">
        <f t="shared" si="8"/>
        <v>5</v>
      </c>
      <c r="R138">
        <f t="shared" si="11"/>
        <v>5</v>
      </c>
      <c r="S138">
        <f t="shared" si="9"/>
        <v>0</v>
      </c>
      <c r="T138" s="8" t="str">
        <f t="shared" si="10"/>
        <v>5/5/0</v>
      </c>
    </row>
    <row r="139" spans="16:20" x14ac:dyDescent="0.25">
      <c r="P139" s="7">
        <v>45783</v>
      </c>
      <c r="Q139">
        <f t="shared" si="8"/>
        <v>6</v>
      </c>
      <c r="R139">
        <f t="shared" si="11"/>
        <v>5</v>
      </c>
      <c r="S139">
        <f t="shared" si="9"/>
        <v>0</v>
      </c>
      <c r="T139" s="8" t="str">
        <f t="shared" si="10"/>
        <v>6/5/0</v>
      </c>
    </row>
    <row r="140" spans="16:20" x14ac:dyDescent="0.25">
      <c r="P140" s="7">
        <v>45784</v>
      </c>
      <c r="Q140">
        <f t="shared" si="8"/>
        <v>7</v>
      </c>
      <c r="R140">
        <f t="shared" si="11"/>
        <v>5</v>
      </c>
      <c r="S140">
        <f t="shared" si="9"/>
        <v>0</v>
      </c>
      <c r="T140" s="8" t="str">
        <f t="shared" si="10"/>
        <v>7/5/0</v>
      </c>
    </row>
    <row r="141" spans="16:20" x14ac:dyDescent="0.25">
      <c r="P141" s="7">
        <v>45785</v>
      </c>
      <c r="Q141">
        <f t="shared" si="8"/>
        <v>8</v>
      </c>
      <c r="R141">
        <f t="shared" si="11"/>
        <v>5</v>
      </c>
      <c r="S141">
        <f t="shared" si="9"/>
        <v>0</v>
      </c>
      <c r="T141" s="8" t="str">
        <f t="shared" si="10"/>
        <v>8/5/0</v>
      </c>
    </row>
    <row r="142" spans="16:20" x14ac:dyDescent="0.25">
      <c r="P142" s="7">
        <v>45786</v>
      </c>
      <c r="Q142">
        <f t="shared" si="8"/>
        <v>9</v>
      </c>
      <c r="R142">
        <f t="shared" si="11"/>
        <v>5</v>
      </c>
      <c r="S142">
        <f t="shared" si="9"/>
        <v>0</v>
      </c>
      <c r="T142" s="8" t="str">
        <f t="shared" si="10"/>
        <v>9/5/0</v>
      </c>
    </row>
    <row r="143" spans="16:20" x14ac:dyDescent="0.25">
      <c r="P143" s="7">
        <v>45787</v>
      </c>
      <c r="Q143">
        <f t="shared" ref="Q143:Q206" si="12">DAY(P143)</f>
        <v>10</v>
      </c>
      <c r="R143">
        <f t="shared" si="11"/>
        <v>5</v>
      </c>
      <c r="S143">
        <f t="shared" ref="S143:S206" si="13">$C$6</f>
        <v>0</v>
      </c>
      <c r="T143" s="8" t="str">
        <f t="shared" ref="T143:T206" si="14">CONCATENATE(Q143,"/",R143,"/",,S143)</f>
        <v>10/5/0</v>
      </c>
    </row>
    <row r="144" spans="16:20" x14ac:dyDescent="0.25">
      <c r="P144" s="7">
        <v>45788</v>
      </c>
      <c r="Q144">
        <f t="shared" si="12"/>
        <v>11</v>
      </c>
      <c r="R144">
        <f t="shared" si="11"/>
        <v>5</v>
      </c>
      <c r="S144">
        <f t="shared" si="13"/>
        <v>0</v>
      </c>
      <c r="T144" s="8" t="str">
        <f t="shared" si="14"/>
        <v>11/5/0</v>
      </c>
    </row>
    <row r="145" spans="16:20" x14ac:dyDescent="0.25">
      <c r="P145" s="7">
        <v>45789</v>
      </c>
      <c r="Q145">
        <f t="shared" si="12"/>
        <v>12</v>
      </c>
      <c r="R145">
        <f t="shared" si="11"/>
        <v>5</v>
      </c>
      <c r="S145">
        <f t="shared" si="13"/>
        <v>0</v>
      </c>
      <c r="T145" s="8" t="str">
        <f t="shared" si="14"/>
        <v>12/5/0</v>
      </c>
    </row>
    <row r="146" spans="16:20" x14ac:dyDescent="0.25">
      <c r="P146" s="7">
        <v>45790</v>
      </c>
      <c r="Q146">
        <f t="shared" si="12"/>
        <v>13</v>
      </c>
      <c r="R146">
        <f t="shared" si="11"/>
        <v>5</v>
      </c>
      <c r="S146">
        <f t="shared" si="13"/>
        <v>0</v>
      </c>
      <c r="T146" s="8" t="str">
        <f t="shared" si="14"/>
        <v>13/5/0</v>
      </c>
    </row>
    <row r="147" spans="16:20" x14ac:dyDescent="0.25">
      <c r="P147" s="7">
        <v>45791</v>
      </c>
      <c r="Q147">
        <f t="shared" si="12"/>
        <v>14</v>
      </c>
      <c r="R147">
        <f t="shared" si="11"/>
        <v>5</v>
      </c>
      <c r="S147">
        <f t="shared" si="13"/>
        <v>0</v>
      </c>
      <c r="T147" s="8" t="str">
        <f t="shared" si="14"/>
        <v>14/5/0</v>
      </c>
    </row>
    <row r="148" spans="16:20" x14ac:dyDescent="0.25">
      <c r="P148" s="7">
        <v>45792</v>
      </c>
      <c r="Q148">
        <f t="shared" si="12"/>
        <v>15</v>
      </c>
      <c r="R148">
        <f t="shared" si="11"/>
        <v>5</v>
      </c>
      <c r="S148">
        <f t="shared" si="13"/>
        <v>0</v>
      </c>
      <c r="T148" s="8" t="str">
        <f t="shared" si="14"/>
        <v>15/5/0</v>
      </c>
    </row>
    <row r="149" spans="16:20" x14ac:dyDescent="0.25">
      <c r="P149" s="7">
        <v>45793</v>
      </c>
      <c r="Q149">
        <f t="shared" si="12"/>
        <v>16</v>
      </c>
      <c r="R149">
        <f t="shared" si="11"/>
        <v>5</v>
      </c>
      <c r="S149">
        <f t="shared" si="13"/>
        <v>0</v>
      </c>
      <c r="T149" s="8" t="str">
        <f t="shared" si="14"/>
        <v>16/5/0</v>
      </c>
    </row>
    <row r="150" spans="16:20" x14ac:dyDescent="0.25">
      <c r="P150" s="7">
        <v>45794</v>
      </c>
      <c r="Q150">
        <f t="shared" si="12"/>
        <v>17</v>
      </c>
      <c r="R150">
        <f t="shared" ref="R150:R213" si="15">MONTH(P150)</f>
        <v>5</v>
      </c>
      <c r="S150">
        <f t="shared" si="13"/>
        <v>0</v>
      </c>
      <c r="T150" s="8" t="str">
        <f t="shared" si="14"/>
        <v>17/5/0</v>
      </c>
    </row>
    <row r="151" spans="16:20" x14ac:dyDescent="0.25">
      <c r="P151" s="7">
        <v>45795</v>
      </c>
      <c r="Q151">
        <f t="shared" si="12"/>
        <v>18</v>
      </c>
      <c r="R151">
        <f t="shared" si="15"/>
        <v>5</v>
      </c>
      <c r="S151">
        <f t="shared" si="13"/>
        <v>0</v>
      </c>
      <c r="T151" s="8" t="str">
        <f t="shared" si="14"/>
        <v>18/5/0</v>
      </c>
    </row>
    <row r="152" spans="16:20" x14ac:dyDescent="0.25">
      <c r="P152" s="7">
        <v>45796</v>
      </c>
      <c r="Q152">
        <f t="shared" si="12"/>
        <v>19</v>
      </c>
      <c r="R152">
        <f t="shared" si="15"/>
        <v>5</v>
      </c>
      <c r="S152">
        <f t="shared" si="13"/>
        <v>0</v>
      </c>
      <c r="T152" s="8" t="str">
        <f t="shared" si="14"/>
        <v>19/5/0</v>
      </c>
    </row>
    <row r="153" spans="16:20" x14ac:dyDescent="0.25">
      <c r="P153" s="7">
        <v>45797</v>
      </c>
      <c r="Q153">
        <f t="shared" si="12"/>
        <v>20</v>
      </c>
      <c r="R153">
        <f t="shared" si="15"/>
        <v>5</v>
      </c>
      <c r="S153">
        <f t="shared" si="13"/>
        <v>0</v>
      </c>
      <c r="T153" s="8" t="str">
        <f t="shared" si="14"/>
        <v>20/5/0</v>
      </c>
    </row>
    <row r="154" spans="16:20" x14ac:dyDescent="0.25">
      <c r="P154" s="7">
        <v>45798</v>
      </c>
      <c r="Q154">
        <f t="shared" si="12"/>
        <v>21</v>
      </c>
      <c r="R154">
        <f t="shared" si="15"/>
        <v>5</v>
      </c>
      <c r="S154">
        <f t="shared" si="13"/>
        <v>0</v>
      </c>
      <c r="T154" s="8" t="str">
        <f t="shared" si="14"/>
        <v>21/5/0</v>
      </c>
    </row>
    <row r="155" spans="16:20" x14ac:dyDescent="0.25">
      <c r="P155" s="7">
        <v>45799</v>
      </c>
      <c r="Q155">
        <f t="shared" si="12"/>
        <v>22</v>
      </c>
      <c r="R155">
        <f t="shared" si="15"/>
        <v>5</v>
      </c>
      <c r="S155">
        <f t="shared" si="13"/>
        <v>0</v>
      </c>
      <c r="T155" s="8" t="str">
        <f t="shared" si="14"/>
        <v>22/5/0</v>
      </c>
    </row>
    <row r="156" spans="16:20" x14ac:dyDescent="0.25">
      <c r="P156" s="7">
        <v>45800</v>
      </c>
      <c r="Q156">
        <f t="shared" si="12"/>
        <v>23</v>
      </c>
      <c r="R156">
        <f t="shared" si="15"/>
        <v>5</v>
      </c>
      <c r="S156">
        <f t="shared" si="13"/>
        <v>0</v>
      </c>
      <c r="T156" s="8" t="str">
        <f t="shared" si="14"/>
        <v>23/5/0</v>
      </c>
    </row>
    <row r="157" spans="16:20" x14ac:dyDescent="0.25">
      <c r="P157" s="7">
        <v>45801</v>
      </c>
      <c r="Q157">
        <f t="shared" si="12"/>
        <v>24</v>
      </c>
      <c r="R157">
        <f t="shared" si="15"/>
        <v>5</v>
      </c>
      <c r="S157">
        <f t="shared" si="13"/>
        <v>0</v>
      </c>
      <c r="T157" s="8" t="str">
        <f t="shared" si="14"/>
        <v>24/5/0</v>
      </c>
    </row>
    <row r="158" spans="16:20" x14ac:dyDescent="0.25">
      <c r="P158" s="7">
        <v>45802</v>
      </c>
      <c r="Q158">
        <f t="shared" si="12"/>
        <v>25</v>
      </c>
      <c r="R158">
        <f t="shared" si="15"/>
        <v>5</v>
      </c>
      <c r="S158">
        <f t="shared" si="13"/>
        <v>0</v>
      </c>
      <c r="T158" s="8" t="str">
        <f t="shared" si="14"/>
        <v>25/5/0</v>
      </c>
    </row>
    <row r="159" spans="16:20" x14ac:dyDescent="0.25">
      <c r="P159" s="7">
        <v>45803</v>
      </c>
      <c r="Q159">
        <f t="shared" si="12"/>
        <v>26</v>
      </c>
      <c r="R159">
        <f t="shared" si="15"/>
        <v>5</v>
      </c>
      <c r="S159">
        <f t="shared" si="13"/>
        <v>0</v>
      </c>
      <c r="T159" s="8" t="str">
        <f t="shared" si="14"/>
        <v>26/5/0</v>
      </c>
    </row>
    <row r="160" spans="16:20" x14ac:dyDescent="0.25">
      <c r="P160" s="7">
        <v>45804</v>
      </c>
      <c r="Q160">
        <f t="shared" si="12"/>
        <v>27</v>
      </c>
      <c r="R160">
        <f t="shared" si="15"/>
        <v>5</v>
      </c>
      <c r="S160">
        <f t="shared" si="13"/>
        <v>0</v>
      </c>
      <c r="T160" s="8" t="str">
        <f t="shared" si="14"/>
        <v>27/5/0</v>
      </c>
    </row>
    <row r="161" spans="16:20" x14ac:dyDescent="0.25">
      <c r="P161" s="7">
        <v>45805</v>
      </c>
      <c r="Q161">
        <f t="shared" si="12"/>
        <v>28</v>
      </c>
      <c r="R161">
        <f t="shared" si="15"/>
        <v>5</v>
      </c>
      <c r="S161">
        <f t="shared" si="13"/>
        <v>0</v>
      </c>
      <c r="T161" s="8" t="str">
        <f t="shared" si="14"/>
        <v>28/5/0</v>
      </c>
    </row>
    <row r="162" spans="16:20" x14ac:dyDescent="0.25">
      <c r="P162" s="7">
        <v>45806</v>
      </c>
      <c r="Q162">
        <f t="shared" si="12"/>
        <v>29</v>
      </c>
      <c r="R162">
        <f t="shared" si="15"/>
        <v>5</v>
      </c>
      <c r="S162">
        <f t="shared" si="13"/>
        <v>0</v>
      </c>
      <c r="T162" s="8" t="str">
        <f t="shared" si="14"/>
        <v>29/5/0</v>
      </c>
    </row>
    <row r="163" spans="16:20" x14ac:dyDescent="0.25">
      <c r="P163" s="7">
        <v>45807</v>
      </c>
      <c r="Q163">
        <f t="shared" si="12"/>
        <v>30</v>
      </c>
      <c r="R163">
        <f t="shared" si="15"/>
        <v>5</v>
      </c>
      <c r="S163">
        <f t="shared" si="13"/>
        <v>0</v>
      </c>
      <c r="T163" s="8" t="str">
        <f t="shared" si="14"/>
        <v>30/5/0</v>
      </c>
    </row>
    <row r="164" spans="16:20" x14ac:dyDescent="0.25">
      <c r="P164" s="7">
        <v>45808</v>
      </c>
      <c r="Q164">
        <f t="shared" si="12"/>
        <v>31</v>
      </c>
      <c r="R164">
        <f t="shared" si="15"/>
        <v>5</v>
      </c>
      <c r="S164">
        <f t="shared" si="13"/>
        <v>0</v>
      </c>
      <c r="T164" s="8" t="str">
        <f t="shared" si="14"/>
        <v>31/5/0</v>
      </c>
    </row>
    <row r="165" spans="16:20" x14ac:dyDescent="0.25">
      <c r="P165" s="7">
        <v>45809</v>
      </c>
      <c r="Q165">
        <f t="shared" si="12"/>
        <v>1</v>
      </c>
      <c r="R165">
        <f t="shared" si="15"/>
        <v>6</v>
      </c>
      <c r="S165">
        <f t="shared" si="13"/>
        <v>0</v>
      </c>
      <c r="T165" s="8" t="str">
        <f t="shared" si="14"/>
        <v>1/6/0</v>
      </c>
    </row>
    <row r="166" spans="16:20" x14ac:dyDescent="0.25">
      <c r="P166" s="7">
        <v>45810</v>
      </c>
      <c r="Q166">
        <f t="shared" si="12"/>
        <v>2</v>
      </c>
      <c r="R166">
        <f t="shared" si="15"/>
        <v>6</v>
      </c>
      <c r="S166">
        <f t="shared" si="13"/>
        <v>0</v>
      </c>
      <c r="T166" s="8" t="str">
        <f t="shared" si="14"/>
        <v>2/6/0</v>
      </c>
    </row>
    <row r="167" spans="16:20" x14ac:dyDescent="0.25">
      <c r="P167" s="7">
        <v>45811</v>
      </c>
      <c r="Q167">
        <f t="shared" si="12"/>
        <v>3</v>
      </c>
      <c r="R167">
        <f t="shared" si="15"/>
        <v>6</v>
      </c>
      <c r="S167">
        <f t="shared" si="13"/>
        <v>0</v>
      </c>
      <c r="T167" s="8" t="str">
        <f t="shared" si="14"/>
        <v>3/6/0</v>
      </c>
    </row>
    <row r="168" spans="16:20" x14ac:dyDescent="0.25">
      <c r="P168" s="7">
        <v>45812</v>
      </c>
      <c r="Q168">
        <f t="shared" si="12"/>
        <v>4</v>
      </c>
      <c r="R168">
        <f t="shared" si="15"/>
        <v>6</v>
      </c>
      <c r="S168">
        <f t="shared" si="13"/>
        <v>0</v>
      </c>
      <c r="T168" s="8" t="str">
        <f t="shared" si="14"/>
        <v>4/6/0</v>
      </c>
    </row>
    <row r="169" spans="16:20" x14ac:dyDescent="0.25">
      <c r="P169" s="7">
        <v>45813</v>
      </c>
      <c r="Q169">
        <f t="shared" si="12"/>
        <v>5</v>
      </c>
      <c r="R169">
        <f t="shared" si="15"/>
        <v>6</v>
      </c>
      <c r="S169">
        <f t="shared" si="13"/>
        <v>0</v>
      </c>
      <c r="T169" s="8" t="str">
        <f t="shared" si="14"/>
        <v>5/6/0</v>
      </c>
    </row>
    <row r="170" spans="16:20" x14ac:dyDescent="0.25">
      <c r="P170" s="7">
        <v>45814</v>
      </c>
      <c r="Q170">
        <f t="shared" si="12"/>
        <v>6</v>
      </c>
      <c r="R170">
        <f t="shared" si="15"/>
        <v>6</v>
      </c>
      <c r="S170">
        <f t="shared" si="13"/>
        <v>0</v>
      </c>
      <c r="T170" s="8" t="str">
        <f t="shared" si="14"/>
        <v>6/6/0</v>
      </c>
    </row>
    <row r="171" spans="16:20" x14ac:dyDescent="0.25">
      <c r="P171" s="7">
        <v>45815</v>
      </c>
      <c r="Q171">
        <f t="shared" si="12"/>
        <v>7</v>
      </c>
      <c r="R171">
        <f t="shared" si="15"/>
        <v>6</v>
      </c>
      <c r="S171">
        <f t="shared" si="13"/>
        <v>0</v>
      </c>
      <c r="T171" s="8" t="str">
        <f t="shared" si="14"/>
        <v>7/6/0</v>
      </c>
    </row>
    <row r="172" spans="16:20" x14ac:dyDescent="0.25">
      <c r="P172" s="7">
        <v>45816</v>
      </c>
      <c r="Q172">
        <f t="shared" si="12"/>
        <v>8</v>
      </c>
      <c r="R172">
        <f t="shared" si="15"/>
        <v>6</v>
      </c>
      <c r="S172">
        <f t="shared" si="13"/>
        <v>0</v>
      </c>
      <c r="T172" s="8" t="str">
        <f t="shared" si="14"/>
        <v>8/6/0</v>
      </c>
    </row>
    <row r="173" spans="16:20" x14ac:dyDescent="0.25">
      <c r="P173" s="7">
        <v>45817</v>
      </c>
      <c r="Q173">
        <f t="shared" si="12"/>
        <v>9</v>
      </c>
      <c r="R173">
        <f t="shared" si="15"/>
        <v>6</v>
      </c>
      <c r="S173">
        <f t="shared" si="13"/>
        <v>0</v>
      </c>
      <c r="T173" s="8" t="str">
        <f t="shared" si="14"/>
        <v>9/6/0</v>
      </c>
    </row>
    <row r="174" spans="16:20" x14ac:dyDescent="0.25">
      <c r="P174" s="7">
        <v>45818</v>
      </c>
      <c r="Q174">
        <f t="shared" si="12"/>
        <v>10</v>
      </c>
      <c r="R174">
        <f t="shared" si="15"/>
        <v>6</v>
      </c>
      <c r="S174">
        <f t="shared" si="13"/>
        <v>0</v>
      </c>
      <c r="T174" s="8" t="str">
        <f t="shared" si="14"/>
        <v>10/6/0</v>
      </c>
    </row>
    <row r="175" spans="16:20" x14ac:dyDescent="0.25">
      <c r="P175" s="7">
        <v>45819</v>
      </c>
      <c r="Q175">
        <f t="shared" si="12"/>
        <v>11</v>
      </c>
      <c r="R175">
        <f t="shared" si="15"/>
        <v>6</v>
      </c>
      <c r="S175">
        <f t="shared" si="13"/>
        <v>0</v>
      </c>
      <c r="T175" s="8" t="str">
        <f t="shared" si="14"/>
        <v>11/6/0</v>
      </c>
    </row>
    <row r="176" spans="16:20" x14ac:dyDescent="0.25">
      <c r="P176" s="7">
        <v>45820</v>
      </c>
      <c r="Q176">
        <f t="shared" si="12"/>
        <v>12</v>
      </c>
      <c r="R176">
        <f t="shared" si="15"/>
        <v>6</v>
      </c>
      <c r="S176">
        <f t="shared" si="13"/>
        <v>0</v>
      </c>
      <c r="T176" s="8" t="str">
        <f t="shared" si="14"/>
        <v>12/6/0</v>
      </c>
    </row>
    <row r="177" spans="16:20" x14ac:dyDescent="0.25">
      <c r="P177" s="7">
        <v>45821</v>
      </c>
      <c r="Q177">
        <f t="shared" si="12"/>
        <v>13</v>
      </c>
      <c r="R177">
        <f t="shared" si="15"/>
        <v>6</v>
      </c>
      <c r="S177">
        <f t="shared" si="13"/>
        <v>0</v>
      </c>
      <c r="T177" s="8" t="str">
        <f t="shared" si="14"/>
        <v>13/6/0</v>
      </c>
    </row>
    <row r="178" spans="16:20" x14ac:dyDescent="0.25">
      <c r="P178" s="7">
        <v>45822</v>
      </c>
      <c r="Q178">
        <f t="shared" si="12"/>
        <v>14</v>
      </c>
      <c r="R178">
        <f t="shared" si="15"/>
        <v>6</v>
      </c>
      <c r="S178">
        <f t="shared" si="13"/>
        <v>0</v>
      </c>
      <c r="T178" s="8" t="str">
        <f t="shared" si="14"/>
        <v>14/6/0</v>
      </c>
    </row>
    <row r="179" spans="16:20" x14ac:dyDescent="0.25">
      <c r="P179" s="7">
        <v>45823</v>
      </c>
      <c r="Q179">
        <f t="shared" si="12"/>
        <v>15</v>
      </c>
      <c r="R179">
        <f t="shared" si="15"/>
        <v>6</v>
      </c>
      <c r="S179">
        <f t="shared" si="13"/>
        <v>0</v>
      </c>
      <c r="T179" s="8" t="str">
        <f t="shared" si="14"/>
        <v>15/6/0</v>
      </c>
    </row>
    <row r="180" spans="16:20" x14ac:dyDescent="0.25">
      <c r="P180" s="7">
        <v>45824</v>
      </c>
      <c r="Q180">
        <f t="shared" si="12"/>
        <v>16</v>
      </c>
      <c r="R180">
        <f t="shared" si="15"/>
        <v>6</v>
      </c>
      <c r="S180">
        <f t="shared" si="13"/>
        <v>0</v>
      </c>
      <c r="T180" s="8" t="str">
        <f t="shared" si="14"/>
        <v>16/6/0</v>
      </c>
    </row>
    <row r="181" spans="16:20" x14ac:dyDescent="0.25">
      <c r="P181" s="7">
        <v>45825</v>
      </c>
      <c r="Q181">
        <f t="shared" si="12"/>
        <v>17</v>
      </c>
      <c r="R181">
        <f t="shared" si="15"/>
        <v>6</v>
      </c>
      <c r="S181">
        <f t="shared" si="13"/>
        <v>0</v>
      </c>
      <c r="T181" s="8" t="str">
        <f t="shared" si="14"/>
        <v>17/6/0</v>
      </c>
    </row>
    <row r="182" spans="16:20" x14ac:dyDescent="0.25">
      <c r="P182" s="7">
        <v>45826</v>
      </c>
      <c r="Q182">
        <f t="shared" si="12"/>
        <v>18</v>
      </c>
      <c r="R182">
        <f t="shared" si="15"/>
        <v>6</v>
      </c>
      <c r="S182">
        <f t="shared" si="13"/>
        <v>0</v>
      </c>
      <c r="T182" s="8" t="str">
        <f t="shared" si="14"/>
        <v>18/6/0</v>
      </c>
    </row>
    <row r="183" spans="16:20" x14ac:dyDescent="0.25">
      <c r="P183" s="7">
        <v>45827</v>
      </c>
      <c r="Q183">
        <f t="shared" si="12"/>
        <v>19</v>
      </c>
      <c r="R183">
        <f t="shared" si="15"/>
        <v>6</v>
      </c>
      <c r="S183">
        <f t="shared" si="13"/>
        <v>0</v>
      </c>
      <c r="T183" s="8" t="str">
        <f t="shared" si="14"/>
        <v>19/6/0</v>
      </c>
    </row>
    <row r="184" spans="16:20" x14ac:dyDescent="0.25">
      <c r="P184" s="7">
        <v>45828</v>
      </c>
      <c r="Q184">
        <f t="shared" si="12"/>
        <v>20</v>
      </c>
      <c r="R184">
        <f t="shared" si="15"/>
        <v>6</v>
      </c>
      <c r="S184">
        <f t="shared" si="13"/>
        <v>0</v>
      </c>
      <c r="T184" s="8" t="str">
        <f t="shared" si="14"/>
        <v>20/6/0</v>
      </c>
    </row>
    <row r="185" spans="16:20" x14ac:dyDescent="0.25">
      <c r="P185" s="7">
        <v>45829</v>
      </c>
      <c r="Q185">
        <f t="shared" si="12"/>
        <v>21</v>
      </c>
      <c r="R185">
        <f t="shared" si="15"/>
        <v>6</v>
      </c>
      <c r="S185">
        <f t="shared" si="13"/>
        <v>0</v>
      </c>
      <c r="T185" s="8" t="str">
        <f t="shared" si="14"/>
        <v>21/6/0</v>
      </c>
    </row>
    <row r="186" spans="16:20" x14ac:dyDescent="0.25">
      <c r="P186" s="7">
        <v>45830</v>
      </c>
      <c r="Q186">
        <f t="shared" si="12"/>
        <v>22</v>
      </c>
      <c r="R186">
        <f t="shared" si="15"/>
        <v>6</v>
      </c>
      <c r="S186">
        <f t="shared" si="13"/>
        <v>0</v>
      </c>
      <c r="T186" s="8" t="str">
        <f t="shared" si="14"/>
        <v>22/6/0</v>
      </c>
    </row>
    <row r="187" spans="16:20" x14ac:dyDescent="0.25">
      <c r="P187" s="7">
        <v>45831</v>
      </c>
      <c r="Q187">
        <f t="shared" si="12"/>
        <v>23</v>
      </c>
      <c r="R187">
        <f t="shared" si="15"/>
        <v>6</v>
      </c>
      <c r="S187">
        <f t="shared" si="13"/>
        <v>0</v>
      </c>
      <c r="T187" s="8" t="str">
        <f t="shared" si="14"/>
        <v>23/6/0</v>
      </c>
    </row>
    <row r="188" spans="16:20" x14ac:dyDescent="0.25">
      <c r="P188" s="7">
        <v>45832</v>
      </c>
      <c r="Q188">
        <f t="shared" si="12"/>
        <v>24</v>
      </c>
      <c r="R188">
        <f t="shared" si="15"/>
        <v>6</v>
      </c>
      <c r="S188">
        <f t="shared" si="13"/>
        <v>0</v>
      </c>
      <c r="T188" s="8" t="str">
        <f t="shared" si="14"/>
        <v>24/6/0</v>
      </c>
    </row>
    <row r="189" spans="16:20" x14ac:dyDescent="0.25">
      <c r="P189" s="7">
        <v>45833</v>
      </c>
      <c r="Q189">
        <f t="shared" si="12"/>
        <v>25</v>
      </c>
      <c r="R189">
        <f t="shared" si="15"/>
        <v>6</v>
      </c>
      <c r="S189">
        <f t="shared" si="13"/>
        <v>0</v>
      </c>
      <c r="T189" s="8" t="str">
        <f t="shared" si="14"/>
        <v>25/6/0</v>
      </c>
    </row>
    <row r="190" spans="16:20" x14ac:dyDescent="0.25">
      <c r="P190" s="7">
        <v>45834</v>
      </c>
      <c r="Q190">
        <f t="shared" si="12"/>
        <v>26</v>
      </c>
      <c r="R190">
        <f t="shared" si="15"/>
        <v>6</v>
      </c>
      <c r="S190">
        <f t="shared" si="13"/>
        <v>0</v>
      </c>
      <c r="T190" s="8" t="str">
        <f t="shared" si="14"/>
        <v>26/6/0</v>
      </c>
    </row>
    <row r="191" spans="16:20" x14ac:dyDescent="0.25">
      <c r="P191" s="7">
        <v>45835</v>
      </c>
      <c r="Q191">
        <f t="shared" si="12"/>
        <v>27</v>
      </c>
      <c r="R191">
        <f t="shared" si="15"/>
        <v>6</v>
      </c>
      <c r="S191">
        <f t="shared" si="13"/>
        <v>0</v>
      </c>
      <c r="T191" s="8" t="str">
        <f t="shared" si="14"/>
        <v>27/6/0</v>
      </c>
    </row>
    <row r="192" spans="16:20" x14ac:dyDescent="0.25">
      <c r="P192" s="7">
        <v>45836</v>
      </c>
      <c r="Q192">
        <f t="shared" si="12"/>
        <v>28</v>
      </c>
      <c r="R192">
        <f t="shared" si="15"/>
        <v>6</v>
      </c>
      <c r="S192">
        <f t="shared" si="13"/>
        <v>0</v>
      </c>
      <c r="T192" s="8" t="str">
        <f t="shared" si="14"/>
        <v>28/6/0</v>
      </c>
    </row>
    <row r="193" spans="16:20" x14ac:dyDescent="0.25">
      <c r="P193" s="7">
        <v>45837</v>
      </c>
      <c r="Q193">
        <f t="shared" si="12"/>
        <v>29</v>
      </c>
      <c r="R193">
        <f t="shared" si="15"/>
        <v>6</v>
      </c>
      <c r="S193">
        <f t="shared" si="13"/>
        <v>0</v>
      </c>
      <c r="T193" s="8" t="str">
        <f t="shared" si="14"/>
        <v>29/6/0</v>
      </c>
    </row>
    <row r="194" spans="16:20" x14ac:dyDescent="0.25">
      <c r="P194" s="7">
        <v>45838</v>
      </c>
      <c r="Q194">
        <f t="shared" si="12"/>
        <v>30</v>
      </c>
      <c r="R194">
        <f t="shared" si="15"/>
        <v>6</v>
      </c>
      <c r="S194">
        <f t="shared" si="13"/>
        <v>0</v>
      </c>
      <c r="T194" s="8" t="str">
        <f t="shared" si="14"/>
        <v>30/6/0</v>
      </c>
    </row>
    <row r="195" spans="16:20" x14ac:dyDescent="0.25">
      <c r="P195" s="7">
        <v>45839</v>
      </c>
      <c r="Q195">
        <f t="shared" si="12"/>
        <v>1</v>
      </c>
      <c r="R195">
        <f t="shared" si="15"/>
        <v>7</v>
      </c>
      <c r="S195">
        <f t="shared" si="13"/>
        <v>0</v>
      </c>
      <c r="T195" s="8" t="str">
        <f t="shared" si="14"/>
        <v>1/7/0</v>
      </c>
    </row>
    <row r="196" spans="16:20" x14ac:dyDescent="0.25">
      <c r="P196" s="7">
        <v>45840</v>
      </c>
      <c r="Q196">
        <f t="shared" si="12"/>
        <v>2</v>
      </c>
      <c r="R196">
        <f t="shared" si="15"/>
        <v>7</v>
      </c>
      <c r="S196">
        <f t="shared" si="13"/>
        <v>0</v>
      </c>
      <c r="T196" s="8" t="str">
        <f t="shared" si="14"/>
        <v>2/7/0</v>
      </c>
    </row>
    <row r="197" spans="16:20" x14ac:dyDescent="0.25">
      <c r="P197" s="7">
        <v>45841</v>
      </c>
      <c r="Q197">
        <f t="shared" si="12"/>
        <v>3</v>
      </c>
      <c r="R197">
        <f t="shared" si="15"/>
        <v>7</v>
      </c>
      <c r="S197">
        <f t="shared" si="13"/>
        <v>0</v>
      </c>
      <c r="T197" s="8" t="str">
        <f t="shared" si="14"/>
        <v>3/7/0</v>
      </c>
    </row>
    <row r="198" spans="16:20" x14ac:dyDescent="0.25">
      <c r="P198" s="7">
        <v>45842</v>
      </c>
      <c r="Q198">
        <f t="shared" si="12"/>
        <v>4</v>
      </c>
      <c r="R198">
        <f t="shared" si="15"/>
        <v>7</v>
      </c>
      <c r="S198">
        <f t="shared" si="13"/>
        <v>0</v>
      </c>
      <c r="T198" s="8" t="str">
        <f t="shared" si="14"/>
        <v>4/7/0</v>
      </c>
    </row>
    <row r="199" spans="16:20" x14ac:dyDescent="0.25">
      <c r="P199" s="7">
        <v>45843</v>
      </c>
      <c r="Q199">
        <f t="shared" si="12"/>
        <v>5</v>
      </c>
      <c r="R199">
        <f t="shared" si="15"/>
        <v>7</v>
      </c>
      <c r="S199">
        <f t="shared" si="13"/>
        <v>0</v>
      </c>
      <c r="T199" s="8" t="str">
        <f t="shared" si="14"/>
        <v>5/7/0</v>
      </c>
    </row>
    <row r="200" spans="16:20" x14ac:dyDescent="0.25">
      <c r="P200" s="7">
        <v>45844</v>
      </c>
      <c r="Q200">
        <f t="shared" si="12"/>
        <v>6</v>
      </c>
      <c r="R200">
        <f t="shared" si="15"/>
        <v>7</v>
      </c>
      <c r="S200">
        <f t="shared" si="13"/>
        <v>0</v>
      </c>
      <c r="T200" s="8" t="str">
        <f t="shared" si="14"/>
        <v>6/7/0</v>
      </c>
    </row>
    <row r="201" spans="16:20" x14ac:dyDescent="0.25">
      <c r="P201" s="7">
        <v>45845</v>
      </c>
      <c r="Q201">
        <f t="shared" si="12"/>
        <v>7</v>
      </c>
      <c r="R201">
        <f t="shared" si="15"/>
        <v>7</v>
      </c>
      <c r="S201">
        <f t="shared" si="13"/>
        <v>0</v>
      </c>
      <c r="T201" s="8" t="str">
        <f t="shared" si="14"/>
        <v>7/7/0</v>
      </c>
    </row>
    <row r="202" spans="16:20" x14ac:dyDescent="0.25">
      <c r="P202" s="7">
        <v>45846</v>
      </c>
      <c r="Q202">
        <f t="shared" si="12"/>
        <v>8</v>
      </c>
      <c r="R202">
        <f t="shared" si="15"/>
        <v>7</v>
      </c>
      <c r="S202">
        <f t="shared" si="13"/>
        <v>0</v>
      </c>
      <c r="T202" s="8" t="str">
        <f t="shared" si="14"/>
        <v>8/7/0</v>
      </c>
    </row>
    <row r="203" spans="16:20" x14ac:dyDescent="0.25">
      <c r="P203" s="7">
        <v>45847</v>
      </c>
      <c r="Q203">
        <f t="shared" si="12"/>
        <v>9</v>
      </c>
      <c r="R203">
        <f t="shared" si="15"/>
        <v>7</v>
      </c>
      <c r="S203">
        <f t="shared" si="13"/>
        <v>0</v>
      </c>
      <c r="T203" s="8" t="str">
        <f t="shared" si="14"/>
        <v>9/7/0</v>
      </c>
    </row>
    <row r="204" spans="16:20" x14ac:dyDescent="0.25">
      <c r="P204" s="7">
        <v>45848</v>
      </c>
      <c r="Q204">
        <f t="shared" si="12"/>
        <v>10</v>
      </c>
      <c r="R204">
        <f t="shared" si="15"/>
        <v>7</v>
      </c>
      <c r="S204">
        <f t="shared" si="13"/>
        <v>0</v>
      </c>
      <c r="T204" s="8" t="str">
        <f t="shared" si="14"/>
        <v>10/7/0</v>
      </c>
    </row>
    <row r="205" spans="16:20" x14ac:dyDescent="0.25">
      <c r="P205" s="7">
        <v>45849</v>
      </c>
      <c r="Q205">
        <f t="shared" si="12"/>
        <v>11</v>
      </c>
      <c r="R205">
        <f t="shared" si="15"/>
        <v>7</v>
      </c>
      <c r="S205">
        <f t="shared" si="13"/>
        <v>0</v>
      </c>
      <c r="T205" s="8" t="str">
        <f t="shared" si="14"/>
        <v>11/7/0</v>
      </c>
    </row>
    <row r="206" spans="16:20" x14ac:dyDescent="0.25">
      <c r="P206" s="7">
        <v>45850</v>
      </c>
      <c r="Q206">
        <f t="shared" si="12"/>
        <v>12</v>
      </c>
      <c r="R206">
        <f t="shared" si="15"/>
        <v>7</v>
      </c>
      <c r="S206">
        <f t="shared" si="13"/>
        <v>0</v>
      </c>
      <c r="T206" s="8" t="str">
        <f t="shared" si="14"/>
        <v>12/7/0</v>
      </c>
    </row>
    <row r="207" spans="16:20" x14ac:dyDescent="0.25">
      <c r="P207" s="7">
        <v>45851</v>
      </c>
      <c r="Q207">
        <f t="shared" ref="Q207:Q270" si="16">DAY(P207)</f>
        <v>13</v>
      </c>
      <c r="R207">
        <f t="shared" si="15"/>
        <v>7</v>
      </c>
      <c r="S207">
        <f t="shared" ref="S207:S270" si="17">$C$6</f>
        <v>0</v>
      </c>
      <c r="T207" s="8" t="str">
        <f t="shared" ref="T207:T270" si="18">CONCATENATE(Q207,"/",R207,"/",,S207)</f>
        <v>13/7/0</v>
      </c>
    </row>
    <row r="208" spans="16:20" x14ac:dyDescent="0.25">
      <c r="P208" s="7">
        <v>45852</v>
      </c>
      <c r="Q208">
        <f t="shared" si="16"/>
        <v>14</v>
      </c>
      <c r="R208">
        <f t="shared" si="15"/>
        <v>7</v>
      </c>
      <c r="S208">
        <f t="shared" si="17"/>
        <v>0</v>
      </c>
      <c r="T208" s="8" t="str">
        <f t="shared" si="18"/>
        <v>14/7/0</v>
      </c>
    </row>
    <row r="209" spans="16:20" x14ac:dyDescent="0.25">
      <c r="P209" s="7">
        <v>45853</v>
      </c>
      <c r="Q209">
        <f t="shared" si="16"/>
        <v>15</v>
      </c>
      <c r="R209">
        <f t="shared" si="15"/>
        <v>7</v>
      </c>
      <c r="S209">
        <f t="shared" si="17"/>
        <v>0</v>
      </c>
      <c r="T209" s="8" t="str">
        <f t="shared" si="18"/>
        <v>15/7/0</v>
      </c>
    </row>
    <row r="210" spans="16:20" x14ac:dyDescent="0.25">
      <c r="P210" s="7">
        <v>45854</v>
      </c>
      <c r="Q210">
        <f t="shared" si="16"/>
        <v>16</v>
      </c>
      <c r="R210">
        <f t="shared" si="15"/>
        <v>7</v>
      </c>
      <c r="S210">
        <f t="shared" si="17"/>
        <v>0</v>
      </c>
      <c r="T210" s="8" t="str">
        <f t="shared" si="18"/>
        <v>16/7/0</v>
      </c>
    </row>
    <row r="211" spans="16:20" x14ac:dyDescent="0.25">
      <c r="P211" s="7">
        <v>45855</v>
      </c>
      <c r="Q211">
        <f t="shared" si="16"/>
        <v>17</v>
      </c>
      <c r="R211">
        <f t="shared" si="15"/>
        <v>7</v>
      </c>
      <c r="S211">
        <f t="shared" si="17"/>
        <v>0</v>
      </c>
      <c r="T211" s="8" t="str">
        <f t="shared" si="18"/>
        <v>17/7/0</v>
      </c>
    </row>
    <row r="212" spans="16:20" x14ac:dyDescent="0.25">
      <c r="P212" s="7">
        <v>45856</v>
      </c>
      <c r="Q212">
        <f t="shared" si="16"/>
        <v>18</v>
      </c>
      <c r="R212">
        <f t="shared" si="15"/>
        <v>7</v>
      </c>
      <c r="S212">
        <f t="shared" si="17"/>
        <v>0</v>
      </c>
      <c r="T212" s="8" t="str">
        <f t="shared" si="18"/>
        <v>18/7/0</v>
      </c>
    </row>
    <row r="213" spans="16:20" x14ac:dyDescent="0.25">
      <c r="P213" s="7">
        <v>45857</v>
      </c>
      <c r="Q213">
        <f t="shared" si="16"/>
        <v>19</v>
      </c>
      <c r="R213">
        <f t="shared" si="15"/>
        <v>7</v>
      </c>
      <c r="S213">
        <f t="shared" si="17"/>
        <v>0</v>
      </c>
      <c r="T213" s="8" t="str">
        <f t="shared" si="18"/>
        <v>19/7/0</v>
      </c>
    </row>
    <row r="214" spans="16:20" x14ac:dyDescent="0.25">
      <c r="P214" s="7">
        <v>45858</v>
      </c>
      <c r="Q214">
        <f t="shared" si="16"/>
        <v>20</v>
      </c>
      <c r="R214">
        <f t="shared" ref="R214:R277" si="19">MONTH(P214)</f>
        <v>7</v>
      </c>
      <c r="S214">
        <f t="shared" si="17"/>
        <v>0</v>
      </c>
      <c r="T214" s="8" t="str">
        <f t="shared" si="18"/>
        <v>20/7/0</v>
      </c>
    </row>
    <row r="215" spans="16:20" x14ac:dyDescent="0.25">
      <c r="P215" s="7">
        <v>45859</v>
      </c>
      <c r="Q215">
        <f t="shared" si="16"/>
        <v>21</v>
      </c>
      <c r="R215">
        <f t="shared" si="19"/>
        <v>7</v>
      </c>
      <c r="S215">
        <f t="shared" si="17"/>
        <v>0</v>
      </c>
      <c r="T215" s="8" t="str">
        <f t="shared" si="18"/>
        <v>21/7/0</v>
      </c>
    </row>
    <row r="216" spans="16:20" x14ac:dyDescent="0.25">
      <c r="P216" s="7">
        <v>45860</v>
      </c>
      <c r="Q216">
        <f t="shared" si="16"/>
        <v>22</v>
      </c>
      <c r="R216">
        <f t="shared" si="19"/>
        <v>7</v>
      </c>
      <c r="S216">
        <f t="shared" si="17"/>
        <v>0</v>
      </c>
      <c r="T216" s="8" t="str">
        <f t="shared" si="18"/>
        <v>22/7/0</v>
      </c>
    </row>
    <row r="217" spans="16:20" x14ac:dyDescent="0.25">
      <c r="P217" s="7">
        <v>45861</v>
      </c>
      <c r="Q217">
        <f t="shared" si="16"/>
        <v>23</v>
      </c>
      <c r="R217">
        <f t="shared" si="19"/>
        <v>7</v>
      </c>
      <c r="S217">
        <f t="shared" si="17"/>
        <v>0</v>
      </c>
      <c r="T217" s="8" t="str">
        <f t="shared" si="18"/>
        <v>23/7/0</v>
      </c>
    </row>
    <row r="218" spans="16:20" x14ac:dyDescent="0.25">
      <c r="P218" s="7">
        <v>45862</v>
      </c>
      <c r="Q218">
        <f t="shared" si="16"/>
        <v>24</v>
      </c>
      <c r="R218">
        <f t="shared" si="19"/>
        <v>7</v>
      </c>
      <c r="S218">
        <f t="shared" si="17"/>
        <v>0</v>
      </c>
      <c r="T218" s="8" t="str">
        <f t="shared" si="18"/>
        <v>24/7/0</v>
      </c>
    </row>
    <row r="219" spans="16:20" x14ac:dyDescent="0.25">
      <c r="P219" s="7">
        <v>45863</v>
      </c>
      <c r="Q219">
        <f t="shared" si="16"/>
        <v>25</v>
      </c>
      <c r="R219">
        <f t="shared" si="19"/>
        <v>7</v>
      </c>
      <c r="S219">
        <f t="shared" si="17"/>
        <v>0</v>
      </c>
      <c r="T219" s="8" t="str">
        <f t="shared" si="18"/>
        <v>25/7/0</v>
      </c>
    </row>
    <row r="220" spans="16:20" x14ac:dyDescent="0.25">
      <c r="P220" s="7">
        <v>45864</v>
      </c>
      <c r="Q220">
        <f t="shared" si="16"/>
        <v>26</v>
      </c>
      <c r="R220">
        <f t="shared" si="19"/>
        <v>7</v>
      </c>
      <c r="S220">
        <f t="shared" si="17"/>
        <v>0</v>
      </c>
      <c r="T220" s="8" t="str">
        <f t="shared" si="18"/>
        <v>26/7/0</v>
      </c>
    </row>
    <row r="221" spans="16:20" x14ac:dyDescent="0.25">
      <c r="P221" s="7">
        <v>45865</v>
      </c>
      <c r="Q221">
        <f t="shared" si="16"/>
        <v>27</v>
      </c>
      <c r="R221">
        <f t="shared" si="19"/>
        <v>7</v>
      </c>
      <c r="S221">
        <f t="shared" si="17"/>
        <v>0</v>
      </c>
      <c r="T221" s="8" t="str">
        <f t="shared" si="18"/>
        <v>27/7/0</v>
      </c>
    </row>
    <row r="222" spans="16:20" x14ac:dyDescent="0.25">
      <c r="P222" s="7">
        <v>45866</v>
      </c>
      <c r="Q222">
        <f t="shared" si="16"/>
        <v>28</v>
      </c>
      <c r="R222">
        <f t="shared" si="19"/>
        <v>7</v>
      </c>
      <c r="S222">
        <f t="shared" si="17"/>
        <v>0</v>
      </c>
      <c r="T222" s="8" t="str">
        <f t="shared" si="18"/>
        <v>28/7/0</v>
      </c>
    </row>
    <row r="223" spans="16:20" x14ac:dyDescent="0.25">
      <c r="P223" s="7">
        <v>45867</v>
      </c>
      <c r="Q223">
        <f t="shared" si="16"/>
        <v>29</v>
      </c>
      <c r="R223">
        <f t="shared" si="19"/>
        <v>7</v>
      </c>
      <c r="S223">
        <f t="shared" si="17"/>
        <v>0</v>
      </c>
      <c r="T223" s="8" t="str">
        <f t="shared" si="18"/>
        <v>29/7/0</v>
      </c>
    </row>
    <row r="224" spans="16:20" x14ac:dyDescent="0.25">
      <c r="P224" s="7">
        <v>45868</v>
      </c>
      <c r="Q224">
        <f t="shared" si="16"/>
        <v>30</v>
      </c>
      <c r="R224">
        <f t="shared" si="19"/>
        <v>7</v>
      </c>
      <c r="S224">
        <f t="shared" si="17"/>
        <v>0</v>
      </c>
      <c r="T224" s="8" t="str">
        <f t="shared" si="18"/>
        <v>30/7/0</v>
      </c>
    </row>
    <row r="225" spans="16:20" x14ac:dyDescent="0.25">
      <c r="P225" s="7">
        <v>45869</v>
      </c>
      <c r="Q225">
        <f t="shared" si="16"/>
        <v>31</v>
      </c>
      <c r="R225">
        <f t="shared" si="19"/>
        <v>7</v>
      </c>
      <c r="S225">
        <f t="shared" si="17"/>
        <v>0</v>
      </c>
      <c r="T225" s="8" t="str">
        <f t="shared" si="18"/>
        <v>31/7/0</v>
      </c>
    </row>
    <row r="226" spans="16:20" x14ac:dyDescent="0.25">
      <c r="P226" s="7">
        <v>45870</v>
      </c>
      <c r="Q226">
        <f t="shared" si="16"/>
        <v>1</v>
      </c>
      <c r="R226">
        <f t="shared" si="19"/>
        <v>8</v>
      </c>
      <c r="S226">
        <f t="shared" si="17"/>
        <v>0</v>
      </c>
      <c r="T226" s="8" t="str">
        <f t="shared" si="18"/>
        <v>1/8/0</v>
      </c>
    </row>
    <row r="227" spans="16:20" x14ac:dyDescent="0.25">
      <c r="P227" s="7">
        <v>45871</v>
      </c>
      <c r="Q227">
        <f t="shared" si="16"/>
        <v>2</v>
      </c>
      <c r="R227">
        <f t="shared" si="19"/>
        <v>8</v>
      </c>
      <c r="S227">
        <f t="shared" si="17"/>
        <v>0</v>
      </c>
      <c r="T227" s="8" t="str">
        <f t="shared" si="18"/>
        <v>2/8/0</v>
      </c>
    </row>
    <row r="228" spans="16:20" x14ac:dyDescent="0.25">
      <c r="P228" s="7">
        <v>45872</v>
      </c>
      <c r="Q228">
        <f t="shared" si="16"/>
        <v>3</v>
      </c>
      <c r="R228">
        <f t="shared" si="19"/>
        <v>8</v>
      </c>
      <c r="S228">
        <f t="shared" si="17"/>
        <v>0</v>
      </c>
      <c r="T228" s="8" t="str">
        <f t="shared" si="18"/>
        <v>3/8/0</v>
      </c>
    </row>
    <row r="229" spans="16:20" x14ac:dyDescent="0.25">
      <c r="P229" s="7">
        <v>45873</v>
      </c>
      <c r="Q229">
        <f t="shared" si="16"/>
        <v>4</v>
      </c>
      <c r="R229">
        <f t="shared" si="19"/>
        <v>8</v>
      </c>
      <c r="S229">
        <f t="shared" si="17"/>
        <v>0</v>
      </c>
      <c r="T229" s="8" t="str">
        <f t="shared" si="18"/>
        <v>4/8/0</v>
      </c>
    </row>
    <row r="230" spans="16:20" x14ac:dyDescent="0.25">
      <c r="P230" s="7">
        <v>45874</v>
      </c>
      <c r="Q230">
        <f t="shared" si="16"/>
        <v>5</v>
      </c>
      <c r="R230">
        <f t="shared" si="19"/>
        <v>8</v>
      </c>
      <c r="S230">
        <f t="shared" si="17"/>
        <v>0</v>
      </c>
      <c r="T230" s="8" t="str">
        <f t="shared" si="18"/>
        <v>5/8/0</v>
      </c>
    </row>
    <row r="231" spans="16:20" x14ac:dyDescent="0.25">
      <c r="P231" s="7">
        <v>45875</v>
      </c>
      <c r="Q231">
        <f t="shared" si="16"/>
        <v>6</v>
      </c>
      <c r="R231">
        <f t="shared" si="19"/>
        <v>8</v>
      </c>
      <c r="S231">
        <f t="shared" si="17"/>
        <v>0</v>
      </c>
      <c r="T231" s="8" t="str">
        <f t="shared" si="18"/>
        <v>6/8/0</v>
      </c>
    </row>
    <row r="232" spans="16:20" x14ac:dyDescent="0.25">
      <c r="P232" s="7">
        <v>45876</v>
      </c>
      <c r="Q232">
        <f t="shared" si="16"/>
        <v>7</v>
      </c>
      <c r="R232">
        <f t="shared" si="19"/>
        <v>8</v>
      </c>
      <c r="S232">
        <f t="shared" si="17"/>
        <v>0</v>
      </c>
      <c r="T232" s="8" t="str">
        <f t="shared" si="18"/>
        <v>7/8/0</v>
      </c>
    </row>
    <row r="233" spans="16:20" x14ac:dyDescent="0.25">
      <c r="P233" s="7">
        <v>45877</v>
      </c>
      <c r="Q233">
        <f t="shared" si="16"/>
        <v>8</v>
      </c>
      <c r="R233">
        <f t="shared" si="19"/>
        <v>8</v>
      </c>
      <c r="S233">
        <f t="shared" si="17"/>
        <v>0</v>
      </c>
      <c r="T233" s="8" t="str">
        <f t="shared" si="18"/>
        <v>8/8/0</v>
      </c>
    </row>
    <row r="234" spans="16:20" x14ac:dyDescent="0.25">
      <c r="P234" s="7">
        <v>45878</v>
      </c>
      <c r="Q234">
        <f t="shared" si="16"/>
        <v>9</v>
      </c>
      <c r="R234">
        <f t="shared" si="19"/>
        <v>8</v>
      </c>
      <c r="S234">
        <f t="shared" si="17"/>
        <v>0</v>
      </c>
      <c r="T234" s="8" t="str">
        <f t="shared" si="18"/>
        <v>9/8/0</v>
      </c>
    </row>
    <row r="235" spans="16:20" x14ac:dyDescent="0.25">
      <c r="P235" s="7">
        <v>45879</v>
      </c>
      <c r="Q235">
        <f t="shared" si="16"/>
        <v>10</v>
      </c>
      <c r="R235">
        <f t="shared" si="19"/>
        <v>8</v>
      </c>
      <c r="S235">
        <f t="shared" si="17"/>
        <v>0</v>
      </c>
      <c r="T235" s="8" t="str">
        <f t="shared" si="18"/>
        <v>10/8/0</v>
      </c>
    </row>
    <row r="236" spans="16:20" x14ac:dyDescent="0.25">
      <c r="P236" s="7">
        <v>45880</v>
      </c>
      <c r="Q236">
        <f t="shared" si="16"/>
        <v>11</v>
      </c>
      <c r="R236">
        <f t="shared" si="19"/>
        <v>8</v>
      </c>
      <c r="S236">
        <f t="shared" si="17"/>
        <v>0</v>
      </c>
      <c r="T236" s="8" t="str">
        <f t="shared" si="18"/>
        <v>11/8/0</v>
      </c>
    </row>
    <row r="237" spans="16:20" x14ac:dyDescent="0.25">
      <c r="P237" s="7">
        <v>45881</v>
      </c>
      <c r="Q237">
        <f t="shared" si="16"/>
        <v>12</v>
      </c>
      <c r="R237">
        <f t="shared" si="19"/>
        <v>8</v>
      </c>
      <c r="S237">
        <f t="shared" si="17"/>
        <v>0</v>
      </c>
      <c r="T237" s="8" t="str">
        <f t="shared" si="18"/>
        <v>12/8/0</v>
      </c>
    </row>
    <row r="238" spans="16:20" x14ac:dyDescent="0.25">
      <c r="P238" s="7">
        <v>45882</v>
      </c>
      <c r="Q238">
        <f t="shared" si="16"/>
        <v>13</v>
      </c>
      <c r="R238">
        <f t="shared" si="19"/>
        <v>8</v>
      </c>
      <c r="S238">
        <f t="shared" si="17"/>
        <v>0</v>
      </c>
      <c r="T238" s="8" t="str">
        <f t="shared" si="18"/>
        <v>13/8/0</v>
      </c>
    </row>
    <row r="239" spans="16:20" x14ac:dyDescent="0.25">
      <c r="P239" s="7">
        <v>45883</v>
      </c>
      <c r="Q239">
        <f t="shared" si="16"/>
        <v>14</v>
      </c>
      <c r="R239">
        <f t="shared" si="19"/>
        <v>8</v>
      </c>
      <c r="S239">
        <f t="shared" si="17"/>
        <v>0</v>
      </c>
      <c r="T239" s="8" t="str">
        <f t="shared" si="18"/>
        <v>14/8/0</v>
      </c>
    </row>
    <row r="240" spans="16:20" x14ac:dyDescent="0.25">
      <c r="P240" s="7">
        <v>45884</v>
      </c>
      <c r="Q240">
        <f t="shared" si="16"/>
        <v>15</v>
      </c>
      <c r="R240">
        <f t="shared" si="19"/>
        <v>8</v>
      </c>
      <c r="S240">
        <f t="shared" si="17"/>
        <v>0</v>
      </c>
      <c r="T240" s="8" t="str">
        <f t="shared" si="18"/>
        <v>15/8/0</v>
      </c>
    </row>
    <row r="241" spans="16:20" x14ac:dyDescent="0.25">
      <c r="P241" s="7">
        <v>45885</v>
      </c>
      <c r="Q241">
        <f t="shared" si="16"/>
        <v>16</v>
      </c>
      <c r="R241">
        <f t="shared" si="19"/>
        <v>8</v>
      </c>
      <c r="S241">
        <f t="shared" si="17"/>
        <v>0</v>
      </c>
      <c r="T241" s="8" t="str">
        <f t="shared" si="18"/>
        <v>16/8/0</v>
      </c>
    </row>
    <row r="242" spans="16:20" x14ac:dyDescent="0.25">
      <c r="P242" s="7">
        <v>45886</v>
      </c>
      <c r="Q242">
        <f t="shared" si="16"/>
        <v>17</v>
      </c>
      <c r="R242">
        <f t="shared" si="19"/>
        <v>8</v>
      </c>
      <c r="S242">
        <f t="shared" si="17"/>
        <v>0</v>
      </c>
      <c r="T242" s="8" t="str">
        <f t="shared" si="18"/>
        <v>17/8/0</v>
      </c>
    </row>
    <row r="243" spans="16:20" x14ac:dyDescent="0.25">
      <c r="P243" s="7">
        <v>45887</v>
      </c>
      <c r="Q243">
        <f t="shared" si="16"/>
        <v>18</v>
      </c>
      <c r="R243">
        <f t="shared" si="19"/>
        <v>8</v>
      </c>
      <c r="S243">
        <f t="shared" si="17"/>
        <v>0</v>
      </c>
      <c r="T243" s="8" t="str">
        <f t="shared" si="18"/>
        <v>18/8/0</v>
      </c>
    </row>
    <row r="244" spans="16:20" x14ac:dyDescent="0.25">
      <c r="P244" s="7">
        <v>45888</v>
      </c>
      <c r="Q244">
        <f t="shared" si="16"/>
        <v>19</v>
      </c>
      <c r="R244">
        <f t="shared" si="19"/>
        <v>8</v>
      </c>
      <c r="S244">
        <f t="shared" si="17"/>
        <v>0</v>
      </c>
      <c r="T244" s="8" t="str">
        <f t="shared" si="18"/>
        <v>19/8/0</v>
      </c>
    </row>
    <row r="245" spans="16:20" x14ac:dyDescent="0.25">
      <c r="P245" s="7">
        <v>45889</v>
      </c>
      <c r="Q245">
        <f t="shared" si="16"/>
        <v>20</v>
      </c>
      <c r="R245">
        <f t="shared" si="19"/>
        <v>8</v>
      </c>
      <c r="S245">
        <f t="shared" si="17"/>
        <v>0</v>
      </c>
      <c r="T245" s="8" t="str">
        <f t="shared" si="18"/>
        <v>20/8/0</v>
      </c>
    </row>
    <row r="246" spans="16:20" x14ac:dyDescent="0.25">
      <c r="P246" s="7">
        <v>45890</v>
      </c>
      <c r="Q246">
        <f t="shared" si="16"/>
        <v>21</v>
      </c>
      <c r="R246">
        <f t="shared" si="19"/>
        <v>8</v>
      </c>
      <c r="S246">
        <f t="shared" si="17"/>
        <v>0</v>
      </c>
      <c r="T246" s="8" t="str">
        <f t="shared" si="18"/>
        <v>21/8/0</v>
      </c>
    </row>
    <row r="247" spans="16:20" x14ac:dyDescent="0.25">
      <c r="P247" s="7">
        <v>45891</v>
      </c>
      <c r="Q247">
        <f t="shared" si="16"/>
        <v>22</v>
      </c>
      <c r="R247">
        <f t="shared" si="19"/>
        <v>8</v>
      </c>
      <c r="S247">
        <f t="shared" si="17"/>
        <v>0</v>
      </c>
      <c r="T247" s="8" t="str">
        <f t="shared" si="18"/>
        <v>22/8/0</v>
      </c>
    </row>
    <row r="248" spans="16:20" x14ac:dyDescent="0.25">
      <c r="P248" s="7">
        <v>45892</v>
      </c>
      <c r="Q248">
        <f t="shared" si="16"/>
        <v>23</v>
      </c>
      <c r="R248">
        <f t="shared" si="19"/>
        <v>8</v>
      </c>
      <c r="S248">
        <f t="shared" si="17"/>
        <v>0</v>
      </c>
      <c r="T248" s="8" t="str">
        <f t="shared" si="18"/>
        <v>23/8/0</v>
      </c>
    </row>
    <row r="249" spans="16:20" x14ac:dyDescent="0.25">
      <c r="P249" s="7">
        <v>45893</v>
      </c>
      <c r="Q249">
        <f t="shared" si="16"/>
        <v>24</v>
      </c>
      <c r="R249">
        <f t="shared" si="19"/>
        <v>8</v>
      </c>
      <c r="S249">
        <f t="shared" si="17"/>
        <v>0</v>
      </c>
      <c r="T249" s="8" t="str">
        <f t="shared" si="18"/>
        <v>24/8/0</v>
      </c>
    </row>
    <row r="250" spans="16:20" x14ac:dyDescent="0.25">
      <c r="P250" s="7">
        <v>45894</v>
      </c>
      <c r="Q250">
        <f t="shared" si="16"/>
        <v>25</v>
      </c>
      <c r="R250">
        <f t="shared" si="19"/>
        <v>8</v>
      </c>
      <c r="S250">
        <f t="shared" si="17"/>
        <v>0</v>
      </c>
      <c r="T250" s="8" t="str">
        <f t="shared" si="18"/>
        <v>25/8/0</v>
      </c>
    </row>
    <row r="251" spans="16:20" x14ac:dyDescent="0.25">
      <c r="P251" s="7">
        <v>45895</v>
      </c>
      <c r="Q251">
        <f t="shared" si="16"/>
        <v>26</v>
      </c>
      <c r="R251">
        <f t="shared" si="19"/>
        <v>8</v>
      </c>
      <c r="S251">
        <f t="shared" si="17"/>
        <v>0</v>
      </c>
      <c r="T251" s="8" t="str">
        <f t="shared" si="18"/>
        <v>26/8/0</v>
      </c>
    </row>
    <row r="252" spans="16:20" x14ac:dyDescent="0.25">
      <c r="P252" s="7">
        <v>45896</v>
      </c>
      <c r="Q252">
        <f t="shared" si="16"/>
        <v>27</v>
      </c>
      <c r="R252">
        <f t="shared" si="19"/>
        <v>8</v>
      </c>
      <c r="S252">
        <f t="shared" si="17"/>
        <v>0</v>
      </c>
      <c r="T252" s="8" t="str">
        <f t="shared" si="18"/>
        <v>27/8/0</v>
      </c>
    </row>
    <row r="253" spans="16:20" x14ac:dyDescent="0.25">
      <c r="P253" s="7">
        <v>45897</v>
      </c>
      <c r="Q253">
        <f t="shared" si="16"/>
        <v>28</v>
      </c>
      <c r="R253">
        <f t="shared" si="19"/>
        <v>8</v>
      </c>
      <c r="S253">
        <f t="shared" si="17"/>
        <v>0</v>
      </c>
      <c r="T253" s="8" t="str">
        <f t="shared" si="18"/>
        <v>28/8/0</v>
      </c>
    </row>
    <row r="254" spans="16:20" x14ac:dyDescent="0.25">
      <c r="P254" s="7">
        <v>45898</v>
      </c>
      <c r="Q254">
        <f t="shared" si="16"/>
        <v>29</v>
      </c>
      <c r="R254">
        <f t="shared" si="19"/>
        <v>8</v>
      </c>
      <c r="S254">
        <f t="shared" si="17"/>
        <v>0</v>
      </c>
      <c r="T254" s="8" t="str">
        <f t="shared" si="18"/>
        <v>29/8/0</v>
      </c>
    </row>
    <row r="255" spans="16:20" x14ac:dyDescent="0.25">
      <c r="P255" s="7">
        <v>45899</v>
      </c>
      <c r="Q255">
        <f t="shared" si="16"/>
        <v>30</v>
      </c>
      <c r="R255">
        <f t="shared" si="19"/>
        <v>8</v>
      </c>
      <c r="S255">
        <f t="shared" si="17"/>
        <v>0</v>
      </c>
      <c r="T255" s="8" t="str">
        <f t="shared" si="18"/>
        <v>30/8/0</v>
      </c>
    </row>
    <row r="256" spans="16:20" x14ac:dyDescent="0.25">
      <c r="P256" s="7">
        <v>45900</v>
      </c>
      <c r="Q256">
        <f t="shared" si="16"/>
        <v>31</v>
      </c>
      <c r="R256">
        <f t="shared" si="19"/>
        <v>8</v>
      </c>
      <c r="S256">
        <f t="shared" si="17"/>
        <v>0</v>
      </c>
      <c r="T256" s="8" t="str">
        <f t="shared" si="18"/>
        <v>31/8/0</v>
      </c>
    </row>
    <row r="257" spans="16:20" x14ac:dyDescent="0.25">
      <c r="P257" s="7">
        <v>45901</v>
      </c>
      <c r="Q257">
        <f t="shared" si="16"/>
        <v>1</v>
      </c>
      <c r="R257">
        <f t="shared" si="19"/>
        <v>9</v>
      </c>
      <c r="S257">
        <f t="shared" si="17"/>
        <v>0</v>
      </c>
      <c r="T257" s="8" t="str">
        <f t="shared" si="18"/>
        <v>1/9/0</v>
      </c>
    </row>
    <row r="258" spans="16:20" x14ac:dyDescent="0.25">
      <c r="P258" s="7">
        <v>45902</v>
      </c>
      <c r="Q258">
        <f t="shared" si="16"/>
        <v>2</v>
      </c>
      <c r="R258">
        <f t="shared" si="19"/>
        <v>9</v>
      </c>
      <c r="S258">
        <f t="shared" si="17"/>
        <v>0</v>
      </c>
      <c r="T258" s="8" t="str">
        <f t="shared" si="18"/>
        <v>2/9/0</v>
      </c>
    </row>
    <row r="259" spans="16:20" x14ac:dyDescent="0.25">
      <c r="P259" s="7">
        <v>45903</v>
      </c>
      <c r="Q259">
        <f t="shared" si="16"/>
        <v>3</v>
      </c>
      <c r="R259">
        <f t="shared" si="19"/>
        <v>9</v>
      </c>
      <c r="S259">
        <f t="shared" si="17"/>
        <v>0</v>
      </c>
      <c r="T259" s="8" t="str">
        <f t="shared" si="18"/>
        <v>3/9/0</v>
      </c>
    </row>
    <row r="260" spans="16:20" x14ac:dyDescent="0.25">
      <c r="P260" s="7">
        <v>45904</v>
      </c>
      <c r="Q260">
        <f t="shared" si="16"/>
        <v>4</v>
      </c>
      <c r="R260">
        <f t="shared" si="19"/>
        <v>9</v>
      </c>
      <c r="S260">
        <f t="shared" si="17"/>
        <v>0</v>
      </c>
      <c r="T260" s="8" t="str">
        <f t="shared" si="18"/>
        <v>4/9/0</v>
      </c>
    </row>
    <row r="261" spans="16:20" x14ac:dyDescent="0.25">
      <c r="P261" s="7">
        <v>45905</v>
      </c>
      <c r="Q261">
        <f t="shared" si="16"/>
        <v>5</v>
      </c>
      <c r="R261">
        <f t="shared" si="19"/>
        <v>9</v>
      </c>
      <c r="S261">
        <f t="shared" si="17"/>
        <v>0</v>
      </c>
      <c r="T261" s="8" t="str">
        <f t="shared" si="18"/>
        <v>5/9/0</v>
      </c>
    </row>
    <row r="262" spans="16:20" x14ac:dyDescent="0.25">
      <c r="P262" s="7">
        <v>45906</v>
      </c>
      <c r="Q262">
        <f t="shared" si="16"/>
        <v>6</v>
      </c>
      <c r="R262">
        <f t="shared" si="19"/>
        <v>9</v>
      </c>
      <c r="S262">
        <f t="shared" si="17"/>
        <v>0</v>
      </c>
      <c r="T262" s="8" t="str">
        <f t="shared" si="18"/>
        <v>6/9/0</v>
      </c>
    </row>
    <row r="263" spans="16:20" x14ac:dyDescent="0.25">
      <c r="P263" s="7">
        <v>45907</v>
      </c>
      <c r="Q263">
        <f t="shared" si="16"/>
        <v>7</v>
      </c>
      <c r="R263">
        <f t="shared" si="19"/>
        <v>9</v>
      </c>
      <c r="S263">
        <f t="shared" si="17"/>
        <v>0</v>
      </c>
      <c r="T263" s="8" t="str">
        <f t="shared" si="18"/>
        <v>7/9/0</v>
      </c>
    </row>
    <row r="264" spans="16:20" x14ac:dyDescent="0.25">
      <c r="P264" s="7">
        <v>45908</v>
      </c>
      <c r="Q264">
        <f t="shared" si="16"/>
        <v>8</v>
      </c>
      <c r="R264">
        <f t="shared" si="19"/>
        <v>9</v>
      </c>
      <c r="S264">
        <f t="shared" si="17"/>
        <v>0</v>
      </c>
      <c r="T264" s="8" t="str">
        <f t="shared" si="18"/>
        <v>8/9/0</v>
      </c>
    </row>
    <row r="265" spans="16:20" x14ac:dyDescent="0.25">
      <c r="P265" s="7">
        <v>45909</v>
      </c>
      <c r="Q265">
        <f t="shared" si="16"/>
        <v>9</v>
      </c>
      <c r="R265">
        <f t="shared" si="19"/>
        <v>9</v>
      </c>
      <c r="S265">
        <f t="shared" si="17"/>
        <v>0</v>
      </c>
      <c r="T265" s="8" t="str">
        <f t="shared" si="18"/>
        <v>9/9/0</v>
      </c>
    </row>
    <row r="266" spans="16:20" x14ac:dyDescent="0.25">
      <c r="P266" s="7">
        <v>45910</v>
      </c>
      <c r="Q266">
        <f t="shared" si="16"/>
        <v>10</v>
      </c>
      <c r="R266">
        <f t="shared" si="19"/>
        <v>9</v>
      </c>
      <c r="S266">
        <f t="shared" si="17"/>
        <v>0</v>
      </c>
      <c r="T266" s="8" t="str">
        <f t="shared" si="18"/>
        <v>10/9/0</v>
      </c>
    </row>
    <row r="267" spans="16:20" x14ac:dyDescent="0.25">
      <c r="P267" s="7">
        <v>45911</v>
      </c>
      <c r="Q267">
        <f t="shared" si="16"/>
        <v>11</v>
      </c>
      <c r="R267">
        <f t="shared" si="19"/>
        <v>9</v>
      </c>
      <c r="S267">
        <f t="shared" si="17"/>
        <v>0</v>
      </c>
      <c r="T267" s="8" t="str">
        <f t="shared" si="18"/>
        <v>11/9/0</v>
      </c>
    </row>
    <row r="268" spans="16:20" x14ac:dyDescent="0.25">
      <c r="P268" s="7">
        <v>45912</v>
      </c>
      <c r="Q268">
        <f t="shared" si="16"/>
        <v>12</v>
      </c>
      <c r="R268">
        <f t="shared" si="19"/>
        <v>9</v>
      </c>
      <c r="S268">
        <f t="shared" si="17"/>
        <v>0</v>
      </c>
      <c r="T268" s="8" t="str">
        <f t="shared" si="18"/>
        <v>12/9/0</v>
      </c>
    </row>
    <row r="269" spans="16:20" x14ac:dyDescent="0.25">
      <c r="P269" s="7">
        <v>45913</v>
      </c>
      <c r="Q269">
        <f t="shared" si="16"/>
        <v>13</v>
      </c>
      <c r="R269">
        <f t="shared" si="19"/>
        <v>9</v>
      </c>
      <c r="S269">
        <f t="shared" si="17"/>
        <v>0</v>
      </c>
      <c r="T269" s="8" t="str">
        <f t="shared" si="18"/>
        <v>13/9/0</v>
      </c>
    </row>
    <row r="270" spans="16:20" x14ac:dyDescent="0.25">
      <c r="P270" s="7">
        <v>45914</v>
      </c>
      <c r="Q270">
        <f t="shared" si="16"/>
        <v>14</v>
      </c>
      <c r="R270">
        <f t="shared" si="19"/>
        <v>9</v>
      </c>
      <c r="S270">
        <f t="shared" si="17"/>
        <v>0</v>
      </c>
      <c r="T270" s="8" t="str">
        <f t="shared" si="18"/>
        <v>14/9/0</v>
      </c>
    </row>
    <row r="271" spans="16:20" x14ac:dyDescent="0.25">
      <c r="P271" s="7">
        <v>45915</v>
      </c>
      <c r="Q271">
        <f t="shared" ref="Q271:Q334" si="20">DAY(P271)</f>
        <v>15</v>
      </c>
      <c r="R271">
        <f t="shared" si="19"/>
        <v>9</v>
      </c>
      <c r="S271">
        <f t="shared" ref="S271:S334" si="21">$C$6</f>
        <v>0</v>
      </c>
      <c r="T271" s="8" t="str">
        <f t="shared" ref="T271:T334" si="22">CONCATENATE(Q271,"/",R271,"/",,S271)</f>
        <v>15/9/0</v>
      </c>
    </row>
    <row r="272" spans="16:20" x14ac:dyDescent="0.25">
      <c r="P272" s="7">
        <v>45916</v>
      </c>
      <c r="Q272">
        <f t="shared" si="20"/>
        <v>16</v>
      </c>
      <c r="R272">
        <f t="shared" si="19"/>
        <v>9</v>
      </c>
      <c r="S272">
        <f t="shared" si="21"/>
        <v>0</v>
      </c>
      <c r="T272" s="8" t="str">
        <f t="shared" si="22"/>
        <v>16/9/0</v>
      </c>
    </row>
    <row r="273" spans="16:20" x14ac:dyDescent="0.25">
      <c r="P273" s="7">
        <v>45917</v>
      </c>
      <c r="Q273">
        <f t="shared" si="20"/>
        <v>17</v>
      </c>
      <c r="R273">
        <f t="shared" si="19"/>
        <v>9</v>
      </c>
      <c r="S273">
        <f t="shared" si="21"/>
        <v>0</v>
      </c>
      <c r="T273" s="8" t="str">
        <f t="shared" si="22"/>
        <v>17/9/0</v>
      </c>
    </row>
    <row r="274" spans="16:20" x14ac:dyDescent="0.25">
      <c r="P274" s="7">
        <v>45918</v>
      </c>
      <c r="Q274">
        <f t="shared" si="20"/>
        <v>18</v>
      </c>
      <c r="R274">
        <f t="shared" si="19"/>
        <v>9</v>
      </c>
      <c r="S274">
        <f t="shared" si="21"/>
        <v>0</v>
      </c>
      <c r="T274" s="8" t="str">
        <f t="shared" si="22"/>
        <v>18/9/0</v>
      </c>
    </row>
    <row r="275" spans="16:20" x14ac:dyDescent="0.25">
      <c r="P275" s="7">
        <v>45919</v>
      </c>
      <c r="Q275">
        <f t="shared" si="20"/>
        <v>19</v>
      </c>
      <c r="R275">
        <f t="shared" si="19"/>
        <v>9</v>
      </c>
      <c r="S275">
        <f t="shared" si="21"/>
        <v>0</v>
      </c>
      <c r="T275" s="8" t="str">
        <f t="shared" si="22"/>
        <v>19/9/0</v>
      </c>
    </row>
    <row r="276" spans="16:20" x14ac:dyDescent="0.25">
      <c r="P276" s="7">
        <v>45920</v>
      </c>
      <c r="Q276">
        <f t="shared" si="20"/>
        <v>20</v>
      </c>
      <c r="R276">
        <f t="shared" si="19"/>
        <v>9</v>
      </c>
      <c r="S276">
        <f t="shared" si="21"/>
        <v>0</v>
      </c>
      <c r="T276" s="8" t="str">
        <f t="shared" si="22"/>
        <v>20/9/0</v>
      </c>
    </row>
    <row r="277" spans="16:20" x14ac:dyDescent="0.25">
      <c r="P277" s="7">
        <v>45921</v>
      </c>
      <c r="Q277">
        <f t="shared" si="20"/>
        <v>21</v>
      </c>
      <c r="R277">
        <f t="shared" si="19"/>
        <v>9</v>
      </c>
      <c r="S277">
        <f t="shared" si="21"/>
        <v>0</v>
      </c>
      <c r="T277" s="8" t="str">
        <f t="shared" si="22"/>
        <v>21/9/0</v>
      </c>
    </row>
    <row r="278" spans="16:20" x14ac:dyDescent="0.25">
      <c r="P278" s="7">
        <v>45922</v>
      </c>
      <c r="Q278">
        <f t="shared" si="20"/>
        <v>22</v>
      </c>
      <c r="R278">
        <f t="shared" ref="R278:R341" si="23">MONTH(P278)</f>
        <v>9</v>
      </c>
      <c r="S278">
        <f t="shared" si="21"/>
        <v>0</v>
      </c>
      <c r="T278" s="8" t="str">
        <f t="shared" si="22"/>
        <v>22/9/0</v>
      </c>
    </row>
    <row r="279" spans="16:20" x14ac:dyDescent="0.25">
      <c r="P279" s="7">
        <v>45923</v>
      </c>
      <c r="Q279">
        <f t="shared" si="20"/>
        <v>23</v>
      </c>
      <c r="R279">
        <f t="shared" si="23"/>
        <v>9</v>
      </c>
      <c r="S279">
        <f t="shared" si="21"/>
        <v>0</v>
      </c>
      <c r="T279" s="8" t="str">
        <f t="shared" si="22"/>
        <v>23/9/0</v>
      </c>
    </row>
    <row r="280" spans="16:20" x14ac:dyDescent="0.25">
      <c r="P280" s="7">
        <v>45924</v>
      </c>
      <c r="Q280">
        <f t="shared" si="20"/>
        <v>24</v>
      </c>
      <c r="R280">
        <f t="shared" si="23"/>
        <v>9</v>
      </c>
      <c r="S280">
        <f t="shared" si="21"/>
        <v>0</v>
      </c>
      <c r="T280" s="8" t="str">
        <f t="shared" si="22"/>
        <v>24/9/0</v>
      </c>
    </row>
    <row r="281" spans="16:20" x14ac:dyDescent="0.25">
      <c r="P281" s="7">
        <v>45925</v>
      </c>
      <c r="Q281">
        <f t="shared" si="20"/>
        <v>25</v>
      </c>
      <c r="R281">
        <f t="shared" si="23"/>
        <v>9</v>
      </c>
      <c r="S281">
        <f t="shared" si="21"/>
        <v>0</v>
      </c>
      <c r="T281" s="8" t="str">
        <f t="shared" si="22"/>
        <v>25/9/0</v>
      </c>
    </row>
    <row r="282" spans="16:20" x14ac:dyDescent="0.25">
      <c r="P282" s="7">
        <v>45926</v>
      </c>
      <c r="Q282">
        <f t="shared" si="20"/>
        <v>26</v>
      </c>
      <c r="R282">
        <f t="shared" si="23"/>
        <v>9</v>
      </c>
      <c r="S282">
        <f t="shared" si="21"/>
        <v>0</v>
      </c>
      <c r="T282" s="8" t="str">
        <f t="shared" si="22"/>
        <v>26/9/0</v>
      </c>
    </row>
    <row r="283" spans="16:20" x14ac:dyDescent="0.25">
      <c r="P283" s="7">
        <v>45927</v>
      </c>
      <c r="Q283">
        <f t="shared" si="20"/>
        <v>27</v>
      </c>
      <c r="R283">
        <f t="shared" si="23"/>
        <v>9</v>
      </c>
      <c r="S283">
        <f t="shared" si="21"/>
        <v>0</v>
      </c>
      <c r="T283" s="8" t="str">
        <f t="shared" si="22"/>
        <v>27/9/0</v>
      </c>
    </row>
    <row r="284" spans="16:20" x14ac:dyDescent="0.25">
      <c r="P284" s="7">
        <v>45928</v>
      </c>
      <c r="Q284">
        <f t="shared" si="20"/>
        <v>28</v>
      </c>
      <c r="R284">
        <f t="shared" si="23"/>
        <v>9</v>
      </c>
      <c r="S284">
        <f t="shared" si="21"/>
        <v>0</v>
      </c>
      <c r="T284" s="8" t="str">
        <f t="shared" si="22"/>
        <v>28/9/0</v>
      </c>
    </row>
    <row r="285" spans="16:20" x14ac:dyDescent="0.25">
      <c r="P285" s="7">
        <v>45929</v>
      </c>
      <c r="Q285">
        <f t="shared" si="20"/>
        <v>29</v>
      </c>
      <c r="R285">
        <f t="shared" si="23"/>
        <v>9</v>
      </c>
      <c r="S285">
        <f t="shared" si="21"/>
        <v>0</v>
      </c>
      <c r="T285" s="8" t="str">
        <f t="shared" si="22"/>
        <v>29/9/0</v>
      </c>
    </row>
    <row r="286" spans="16:20" x14ac:dyDescent="0.25">
      <c r="P286" s="7">
        <v>45930</v>
      </c>
      <c r="Q286">
        <f t="shared" si="20"/>
        <v>30</v>
      </c>
      <c r="R286">
        <f t="shared" si="23"/>
        <v>9</v>
      </c>
      <c r="S286">
        <f t="shared" si="21"/>
        <v>0</v>
      </c>
      <c r="T286" s="8" t="str">
        <f t="shared" si="22"/>
        <v>30/9/0</v>
      </c>
    </row>
    <row r="287" spans="16:20" x14ac:dyDescent="0.25">
      <c r="P287" s="7">
        <v>45931</v>
      </c>
      <c r="Q287">
        <f t="shared" si="20"/>
        <v>1</v>
      </c>
      <c r="R287">
        <f t="shared" si="23"/>
        <v>10</v>
      </c>
      <c r="S287">
        <f t="shared" si="21"/>
        <v>0</v>
      </c>
      <c r="T287" s="8" t="str">
        <f t="shared" si="22"/>
        <v>1/10/0</v>
      </c>
    </row>
    <row r="288" spans="16:20" x14ac:dyDescent="0.25">
      <c r="P288" s="7">
        <v>45932</v>
      </c>
      <c r="Q288">
        <f t="shared" si="20"/>
        <v>2</v>
      </c>
      <c r="R288">
        <f t="shared" si="23"/>
        <v>10</v>
      </c>
      <c r="S288">
        <f t="shared" si="21"/>
        <v>0</v>
      </c>
      <c r="T288" s="8" t="str">
        <f t="shared" si="22"/>
        <v>2/10/0</v>
      </c>
    </row>
    <row r="289" spans="16:20" x14ac:dyDescent="0.25">
      <c r="P289" s="7">
        <v>45933</v>
      </c>
      <c r="Q289">
        <f t="shared" si="20"/>
        <v>3</v>
      </c>
      <c r="R289">
        <f t="shared" si="23"/>
        <v>10</v>
      </c>
      <c r="S289">
        <f t="shared" si="21"/>
        <v>0</v>
      </c>
      <c r="T289" s="8" t="str">
        <f t="shared" si="22"/>
        <v>3/10/0</v>
      </c>
    </row>
    <row r="290" spans="16:20" x14ac:dyDescent="0.25">
      <c r="P290" s="7">
        <v>45934</v>
      </c>
      <c r="Q290">
        <f t="shared" si="20"/>
        <v>4</v>
      </c>
      <c r="R290">
        <f t="shared" si="23"/>
        <v>10</v>
      </c>
      <c r="S290">
        <f t="shared" si="21"/>
        <v>0</v>
      </c>
      <c r="T290" s="8" t="str">
        <f t="shared" si="22"/>
        <v>4/10/0</v>
      </c>
    </row>
    <row r="291" spans="16:20" x14ac:dyDescent="0.25">
      <c r="P291" s="7">
        <v>45935</v>
      </c>
      <c r="Q291">
        <f t="shared" si="20"/>
        <v>5</v>
      </c>
      <c r="R291">
        <f t="shared" si="23"/>
        <v>10</v>
      </c>
      <c r="S291">
        <f t="shared" si="21"/>
        <v>0</v>
      </c>
      <c r="T291" s="8" t="str">
        <f t="shared" si="22"/>
        <v>5/10/0</v>
      </c>
    </row>
    <row r="292" spans="16:20" x14ac:dyDescent="0.25">
      <c r="P292" s="7">
        <v>45936</v>
      </c>
      <c r="Q292">
        <f t="shared" si="20"/>
        <v>6</v>
      </c>
      <c r="R292">
        <f t="shared" si="23"/>
        <v>10</v>
      </c>
      <c r="S292">
        <f t="shared" si="21"/>
        <v>0</v>
      </c>
      <c r="T292" s="8" t="str">
        <f t="shared" si="22"/>
        <v>6/10/0</v>
      </c>
    </row>
    <row r="293" spans="16:20" x14ac:dyDescent="0.25">
      <c r="P293" s="7">
        <v>45937</v>
      </c>
      <c r="Q293">
        <f t="shared" si="20"/>
        <v>7</v>
      </c>
      <c r="R293">
        <f t="shared" si="23"/>
        <v>10</v>
      </c>
      <c r="S293">
        <f t="shared" si="21"/>
        <v>0</v>
      </c>
      <c r="T293" s="8" t="str">
        <f t="shared" si="22"/>
        <v>7/10/0</v>
      </c>
    </row>
    <row r="294" spans="16:20" x14ac:dyDescent="0.25">
      <c r="P294" s="7">
        <v>45938</v>
      </c>
      <c r="Q294">
        <f t="shared" si="20"/>
        <v>8</v>
      </c>
      <c r="R294">
        <f t="shared" si="23"/>
        <v>10</v>
      </c>
      <c r="S294">
        <f t="shared" si="21"/>
        <v>0</v>
      </c>
      <c r="T294" s="8" t="str">
        <f t="shared" si="22"/>
        <v>8/10/0</v>
      </c>
    </row>
    <row r="295" spans="16:20" x14ac:dyDescent="0.25">
      <c r="P295" s="7">
        <v>45939</v>
      </c>
      <c r="Q295">
        <f t="shared" si="20"/>
        <v>9</v>
      </c>
      <c r="R295">
        <f t="shared" si="23"/>
        <v>10</v>
      </c>
      <c r="S295">
        <f t="shared" si="21"/>
        <v>0</v>
      </c>
      <c r="T295" s="8" t="str">
        <f t="shared" si="22"/>
        <v>9/10/0</v>
      </c>
    </row>
    <row r="296" spans="16:20" x14ac:dyDescent="0.25">
      <c r="P296" s="7">
        <v>45940</v>
      </c>
      <c r="Q296">
        <f t="shared" si="20"/>
        <v>10</v>
      </c>
      <c r="R296">
        <f t="shared" si="23"/>
        <v>10</v>
      </c>
      <c r="S296">
        <f t="shared" si="21"/>
        <v>0</v>
      </c>
      <c r="T296" s="8" t="str">
        <f t="shared" si="22"/>
        <v>10/10/0</v>
      </c>
    </row>
    <row r="297" spans="16:20" x14ac:dyDescent="0.25">
      <c r="P297" s="7">
        <v>45941</v>
      </c>
      <c r="Q297">
        <f t="shared" si="20"/>
        <v>11</v>
      </c>
      <c r="R297">
        <f t="shared" si="23"/>
        <v>10</v>
      </c>
      <c r="S297">
        <f t="shared" si="21"/>
        <v>0</v>
      </c>
      <c r="T297" s="8" t="str">
        <f t="shared" si="22"/>
        <v>11/10/0</v>
      </c>
    </row>
    <row r="298" spans="16:20" x14ac:dyDescent="0.25">
      <c r="P298" s="7">
        <v>45942</v>
      </c>
      <c r="Q298">
        <f t="shared" si="20"/>
        <v>12</v>
      </c>
      <c r="R298">
        <f t="shared" si="23"/>
        <v>10</v>
      </c>
      <c r="S298">
        <f t="shared" si="21"/>
        <v>0</v>
      </c>
      <c r="T298" s="8" t="str">
        <f t="shared" si="22"/>
        <v>12/10/0</v>
      </c>
    </row>
    <row r="299" spans="16:20" x14ac:dyDescent="0.25">
      <c r="P299" s="7">
        <v>45943</v>
      </c>
      <c r="Q299">
        <f t="shared" si="20"/>
        <v>13</v>
      </c>
      <c r="R299">
        <f t="shared" si="23"/>
        <v>10</v>
      </c>
      <c r="S299">
        <f t="shared" si="21"/>
        <v>0</v>
      </c>
      <c r="T299" s="8" t="str">
        <f t="shared" si="22"/>
        <v>13/10/0</v>
      </c>
    </row>
    <row r="300" spans="16:20" x14ac:dyDescent="0.25">
      <c r="P300" s="7">
        <v>45944</v>
      </c>
      <c r="Q300">
        <f t="shared" si="20"/>
        <v>14</v>
      </c>
      <c r="R300">
        <f t="shared" si="23"/>
        <v>10</v>
      </c>
      <c r="S300">
        <f t="shared" si="21"/>
        <v>0</v>
      </c>
      <c r="T300" s="8" t="str">
        <f t="shared" si="22"/>
        <v>14/10/0</v>
      </c>
    </row>
    <row r="301" spans="16:20" x14ac:dyDescent="0.25">
      <c r="P301" s="7">
        <v>45945</v>
      </c>
      <c r="Q301">
        <f t="shared" si="20"/>
        <v>15</v>
      </c>
      <c r="R301">
        <f t="shared" si="23"/>
        <v>10</v>
      </c>
      <c r="S301">
        <f t="shared" si="21"/>
        <v>0</v>
      </c>
      <c r="T301" s="8" t="str">
        <f t="shared" si="22"/>
        <v>15/10/0</v>
      </c>
    </row>
    <row r="302" spans="16:20" x14ac:dyDescent="0.25">
      <c r="P302" s="7">
        <v>45946</v>
      </c>
      <c r="Q302">
        <f t="shared" si="20"/>
        <v>16</v>
      </c>
      <c r="R302">
        <f t="shared" si="23"/>
        <v>10</v>
      </c>
      <c r="S302">
        <f t="shared" si="21"/>
        <v>0</v>
      </c>
      <c r="T302" s="8" t="str">
        <f t="shared" si="22"/>
        <v>16/10/0</v>
      </c>
    </row>
    <row r="303" spans="16:20" x14ac:dyDescent="0.25">
      <c r="P303" s="7">
        <v>45947</v>
      </c>
      <c r="Q303">
        <f t="shared" si="20"/>
        <v>17</v>
      </c>
      <c r="R303">
        <f t="shared" si="23"/>
        <v>10</v>
      </c>
      <c r="S303">
        <f t="shared" si="21"/>
        <v>0</v>
      </c>
      <c r="T303" s="8" t="str">
        <f t="shared" si="22"/>
        <v>17/10/0</v>
      </c>
    </row>
    <row r="304" spans="16:20" x14ac:dyDescent="0.25">
      <c r="P304" s="7">
        <v>45948</v>
      </c>
      <c r="Q304">
        <f t="shared" si="20"/>
        <v>18</v>
      </c>
      <c r="R304">
        <f t="shared" si="23"/>
        <v>10</v>
      </c>
      <c r="S304">
        <f t="shared" si="21"/>
        <v>0</v>
      </c>
      <c r="T304" s="8" t="str">
        <f t="shared" si="22"/>
        <v>18/10/0</v>
      </c>
    </row>
    <row r="305" spans="16:20" x14ac:dyDescent="0.25">
      <c r="P305" s="7">
        <v>45949</v>
      </c>
      <c r="Q305">
        <f t="shared" si="20"/>
        <v>19</v>
      </c>
      <c r="R305">
        <f t="shared" si="23"/>
        <v>10</v>
      </c>
      <c r="S305">
        <f t="shared" si="21"/>
        <v>0</v>
      </c>
      <c r="T305" s="8" t="str">
        <f t="shared" si="22"/>
        <v>19/10/0</v>
      </c>
    </row>
    <row r="306" spans="16:20" x14ac:dyDescent="0.25">
      <c r="P306" s="7">
        <v>45950</v>
      </c>
      <c r="Q306">
        <f t="shared" si="20"/>
        <v>20</v>
      </c>
      <c r="R306">
        <f t="shared" si="23"/>
        <v>10</v>
      </c>
      <c r="S306">
        <f t="shared" si="21"/>
        <v>0</v>
      </c>
      <c r="T306" s="8" t="str">
        <f t="shared" si="22"/>
        <v>20/10/0</v>
      </c>
    </row>
    <row r="307" spans="16:20" x14ac:dyDescent="0.25">
      <c r="P307" s="7">
        <v>45951</v>
      </c>
      <c r="Q307">
        <f t="shared" si="20"/>
        <v>21</v>
      </c>
      <c r="R307">
        <f t="shared" si="23"/>
        <v>10</v>
      </c>
      <c r="S307">
        <f t="shared" si="21"/>
        <v>0</v>
      </c>
      <c r="T307" s="8" t="str">
        <f t="shared" si="22"/>
        <v>21/10/0</v>
      </c>
    </row>
    <row r="308" spans="16:20" x14ac:dyDescent="0.25">
      <c r="P308" s="7">
        <v>45952</v>
      </c>
      <c r="Q308">
        <f t="shared" si="20"/>
        <v>22</v>
      </c>
      <c r="R308">
        <f t="shared" si="23"/>
        <v>10</v>
      </c>
      <c r="S308">
        <f t="shared" si="21"/>
        <v>0</v>
      </c>
      <c r="T308" s="8" t="str">
        <f t="shared" si="22"/>
        <v>22/10/0</v>
      </c>
    </row>
    <row r="309" spans="16:20" x14ac:dyDescent="0.25">
      <c r="P309" s="7">
        <v>45953</v>
      </c>
      <c r="Q309">
        <f t="shared" si="20"/>
        <v>23</v>
      </c>
      <c r="R309">
        <f t="shared" si="23"/>
        <v>10</v>
      </c>
      <c r="S309">
        <f t="shared" si="21"/>
        <v>0</v>
      </c>
      <c r="T309" s="8" t="str">
        <f t="shared" si="22"/>
        <v>23/10/0</v>
      </c>
    </row>
    <row r="310" spans="16:20" x14ac:dyDescent="0.25">
      <c r="P310" s="7">
        <v>45954</v>
      </c>
      <c r="Q310">
        <f t="shared" si="20"/>
        <v>24</v>
      </c>
      <c r="R310">
        <f t="shared" si="23"/>
        <v>10</v>
      </c>
      <c r="S310">
        <f t="shared" si="21"/>
        <v>0</v>
      </c>
      <c r="T310" s="8" t="str">
        <f t="shared" si="22"/>
        <v>24/10/0</v>
      </c>
    </row>
    <row r="311" spans="16:20" x14ac:dyDescent="0.25">
      <c r="P311" s="7">
        <v>45955</v>
      </c>
      <c r="Q311">
        <f t="shared" si="20"/>
        <v>25</v>
      </c>
      <c r="R311">
        <f t="shared" si="23"/>
        <v>10</v>
      </c>
      <c r="S311">
        <f t="shared" si="21"/>
        <v>0</v>
      </c>
      <c r="T311" s="8" t="str">
        <f t="shared" si="22"/>
        <v>25/10/0</v>
      </c>
    </row>
    <row r="312" spans="16:20" x14ac:dyDescent="0.25">
      <c r="P312" s="7">
        <v>45956</v>
      </c>
      <c r="Q312">
        <f t="shared" si="20"/>
        <v>26</v>
      </c>
      <c r="R312">
        <f t="shared" si="23"/>
        <v>10</v>
      </c>
      <c r="S312">
        <f t="shared" si="21"/>
        <v>0</v>
      </c>
      <c r="T312" s="8" t="str">
        <f t="shared" si="22"/>
        <v>26/10/0</v>
      </c>
    </row>
    <row r="313" spans="16:20" x14ac:dyDescent="0.25">
      <c r="P313" s="7">
        <v>45957</v>
      </c>
      <c r="Q313">
        <f t="shared" si="20"/>
        <v>27</v>
      </c>
      <c r="R313">
        <f t="shared" si="23"/>
        <v>10</v>
      </c>
      <c r="S313">
        <f t="shared" si="21"/>
        <v>0</v>
      </c>
      <c r="T313" s="8" t="str">
        <f t="shared" si="22"/>
        <v>27/10/0</v>
      </c>
    </row>
    <row r="314" spans="16:20" x14ac:dyDescent="0.25">
      <c r="P314" s="7">
        <v>45958</v>
      </c>
      <c r="Q314">
        <f t="shared" si="20"/>
        <v>28</v>
      </c>
      <c r="R314">
        <f t="shared" si="23"/>
        <v>10</v>
      </c>
      <c r="S314">
        <f t="shared" si="21"/>
        <v>0</v>
      </c>
      <c r="T314" s="8" t="str">
        <f t="shared" si="22"/>
        <v>28/10/0</v>
      </c>
    </row>
    <row r="315" spans="16:20" x14ac:dyDescent="0.25">
      <c r="P315" s="7">
        <v>45959</v>
      </c>
      <c r="Q315">
        <f t="shared" si="20"/>
        <v>29</v>
      </c>
      <c r="R315">
        <f t="shared" si="23"/>
        <v>10</v>
      </c>
      <c r="S315">
        <f t="shared" si="21"/>
        <v>0</v>
      </c>
      <c r="T315" s="8" t="str">
        <f t="shared" si="22"/>
        <v>29/10/0</v>
      </c>
    </row>
    <row r="316" spans="16:20" x14ac:dyDescent="0.25">
      <c r="P316" s="7">
        <v>45960</v>
      </c>
      <c r="Q316">
        <f t="shared" si="20"/>
        <v>30</v>
      </c>
      <c r="R316">
        <f t="shared" si="23"/>
        <v>10</v>
      </c>
      <c r="S316">
        <f t="shared" si="21"/>
        <v>0</v>
      </c>
      <c r="T316" s="8" t="str">
        <f t="shared" si="22"/>
        <v>30/10/0</v>
      </c>
    </row>
    <row r="317" spans="16:20" x14ac:dyDescent="0.25">
      <c r="P317" s="7">
        <v>45961</v>
      </c>
      <c r="Q317">
        <f t="shared" si="20"/>
        <v>31</v>
      </c>
      <c r="R317">
        <f t="shared" si="23"/>
        <v>10</v>
      </c>
      <c r="S317">
        <f t="shared" si="21"/>
        <v>0</v>
      </c>
      <c r="T317" s="8" t="str">
        <f t="shared" si="22"/>
        <v>31/10/0</v>
      </c>
    </row>
    <row r="318" spans="16:20" x14ac:dyDescent="0.25">
      <c r="P318" s="7">
        <v>45962</v>
      </c>
      <c r="Q318">
        <f t="shared" si="20"/>
        <v>1</v>
      </c>
      <c r="R318">
        <f t="shared" si="23"/>
        <v>11</v>
      </c>
      <c r="S318">
        <f t="shared" si="21"/>
        <v>0</v>
      </c>
      <c r="T318" s="8" t="str">
        <f t="shared" si="22"/>
        <v>1/11/0</v>
      </c>
    </row>
    <row r="319" spans="16:20" x14ac:dyDescent="0.25">
      <c r="P319" s="7">
        <v>45963</v>
      </c>
      <c r="Q319">
        <f t="shared" si="20"/>
        <v>2</v>
      </c>
      <c r="R319">
        <f t="shared" si="23"/>
        <v>11</v>
      </c>
      <c r="S319">
        <f t="shared" si="21"/>
        <v>0</v>
      </c>
      <c r="T319" s="8" t="str">
        <f t="shared" si="22"/>
        <v>2/11/0</v>
      </c>
    </row>
    <row r="320" spans="16:20" x14ac:dyDescent="0.25">
      <c r="P320" s="7">
        <v>45964</v>
      </c>
      <c r="Q320">
        <f t="shared" si="20"/>
        <v>3</v>
      </c>
      <c r="R320">
        <f t="shared" si="23"/>
        <v>11</v>
      </c>
      <c r="S320">
        <f t="shared" si="21"/>
        <v>0</v>
      </c>
      <c r="T320" s="8" t="str">
        <f t="shared" si="22"/>
        <v>3/11/0</v>
      </c>
    </row>
    <row r="321" spans="16:20" x14ac:dyDescent="0.25">
      <c r="P321" s="7">
        <v>45965</v>
      </c>
      <c r="Q321">
        <f t="shared" si="20"/>
        <v>4</v>
      </c>
      <c r="R321">
        <f t="shared" si="23"/>
        <v>11</v>
      </c>
      <c r="S321">
        <f t="shared" si="21"/>
        <v>0</v>
      </c>
      <c r="T321" s="8" t="str">
        <f t="shared" si="22"/>
        <v>4/11/0</v>
      </c>
    </row>
    <row r="322" spans="16:20" x14ac:dyDescent="0.25">
      <c r="P322" s="7">
        <v>45966</v>
      </c>
      <c r="Q322">
        <f t="shared" si="20"/>
        <v>5</v>
      </c>
      <c r="R322">
        <f t="shared" si="23"/>
        <v>11</v>
      </c>
      <c r="S322">
        <f t="shared" si="21"/>
        <v>0</v>
      </c>
      <c r="T322" s="8" t="str">
        <f t="shared" si="22"/>
        <v>5/11/0</v>
      </c>
    </row>
    <row r="323" spans="16:20" x14ac:dyDescent="0.25">
      <c r="P323" s="7">
        <v>45967</v>
      </c>
      <c r="Q323">
        <f t="shared" si="20"/>
        <v>6</v>
      </c>
      <c r="R323">
        <f t="shared" si="23"/>
        <v>11</v>
      </c>
      <c r="S323">
        <f t="shared" si="21"/>
        <v>0</v>
      </c>
      <c r="T323" s="8" t="str">
        <f t="shared" si="22"/>
        <v>6/11/0</v>
      </c>
    </row>
    <row r="324" spans="16:20" x14ac:dyDescent="0.25">
      <c r="P324" s="7">
        <v>45968</v>
      </c>
      <c r="Q324">
        <f t="shared" si="20"/>
        <v>7</v>
      </c>
      <c r="R324">
        <f t="shared" si="23"/>
        <v>11</v>
      </c>
      <c r="S324">
        <f t="shared" si="21"/>
        <v>0</v>
      </c>
      <c r="T324" s="8" t="str">
        <f t="shared" si="22"/>
        <v>7/11/0</v>
      </c>
    </row>
    <row r="325" spans="16:20" x14ac:dyDescent="0.25">
      <c r="P325" s="7">
        <v>45969</v>
      </c>
      <c r="Q325">
        <f t="shared" si="20"/>
        <v>8</v>
      </c>
      <c r="R325">
        <f t="shared" si="23"/>
        <v>11</v>
      </c>
      <c r="S325">
        <f t="shared" si="21"/>
        <v>0</v>
      </c>
      <c r="T325" s="8" t="str">
        <f t="shared" si="22"/>
        <v>8/11/0</v>
      </c>
    </row>
    <row r="326" spans="16:20" x14ac:dyDescent="0.25">
      <c r="P326" s="7">
        <v>45970</v>
      </c>
      <c r="Q326">
        <f t="shared" si="20"/>
        <v>9</v>
      </c>
      <c r="R326">
        <f t="shared" si="23"/>
        <v>11</v>
      </c>
      <c r="S326">
        <f t="shared" si="21"/>
        <v>0</v>
      </c>
      <c r="T326" s="8" t="str">
        <f t="shared" si="22"/>
        <v>9/11/0</v>
      </c>
    </row>
    <row r="327" spans="16:20" x14ac:dyDescent="0.25">
      <c r="P327" s="7">
        <v>45971</v>
      </c>
      <c r="Q327">
        <f t="shared" si="20"/>
        <v>10</v>
      </c>
      <c r="R327">
        <f t="shared" si="23"/>
        <v>11</v>
      </c>
      <c r="S327">
        <f t="shared" si="21"/>
        <v>0</v>
      </c>
      <c r="T327" s="8" t="str">
        <f t="shared" si="22"/>
        <v>10/11/0</v>
      </c>
    </row>
    <row r="328" spans="16:20" x14ac:dyDescent="0.25">
      <c r="P328" s="7">
        <v>45972</v>
      </c>
      <c r="Q328">
        <f t="shared" si="20"/>
        <v>11</v>
      </c>
      <c r="R328">
        <f t="shared" si="23"/>
        <v>11</v>
      </c>
      <c r="S328">
        <f t="shared" si="21"/>
        <v>0</v>
      </c>
      <c r="T328" s="8" t="str">
        <f t="shared" si="22"/>
        <v>11/11/0</v>
      </c>
    </row>
    <row r="329" spans="16:20" x14ac:dyDescent="0.25">
      <c r="P329" s="7">
        <v>45973</v>
      </c>
      <c r="Q329">
        <f t="shared" si="20"/>
        <v>12</v>
      </c>
      <c r="R329">
        <f t="shared" si="23"/>
        <v>11</v>
      </c>
      <c r="S329">
        <f t="shared" si="21"/>
        <v>0</v>
      </c>
      <c r="T329" s="8" t="str">
        <f t="shared" si="22"/>
        <v>12/11/0</v>
      </c>
    </row>
    <row r="330" spans="16:20" x14ac:dyDescent="0.25">
      <c r="P330" s="7">
        <v>45974</v>
      </c>
      <c r="Q330">
        <f t="shared" si="20"/>
        <v>13</v>
      </c>
      <c r="R330">
        <f t="shared" si="23"/>
        <v>11</v>
      </c>
      <c r="S330">
        <f t="shared" si="21"/>
        <v>0</v>
      </c>
      <c r="T330" s="8" t="str">
        <f t="shared" si="22"/>
        <v>13/11/0</v>
      </c>
    </row>
    <row r="331" spans="16:20" x14ac:dyDescent="0.25">
      <c r="P331" s="7">
        <v>45975</v>
      </c>
      <c r="Q331">
        <f t="shared" si="20"/>
        <v>14</v>
      </c>
      <c r="R331">
        <f t="shared" si="23"/>
        <v>11</v>
      </c>
      <c r="S331">
        <f t="shared" si="21"/>
        <v>0</v>
      </c>
      <c r="T331" s="8" t="str">
        <f t="shared" si="22"/>
        <v>14/11/0</v>
      </c>
    </row>
    <row r="332" spans="16:20" x14ac:dyDescent="0.25">
      <c r="P332" s="7">
        <v>45976</v>
      </c>
      <c r="Q332">
        <f t="shared" si="20"/>
        <v>15</v>
      </c>
      <c r="R332">
        <f t="shared" si="23"/>
        <v>11</v>
      </c>
      <c r="S332">
        <f t="shared" si="21"/>
        <v>0</v>
      </c>
      <c r="T332" s="8" t="str">
        <f t="shared" si="22"/>
        <v>15/11/0</v>
      </c>
    </row>
    <row r="333" spans="16:20" x14ac:dyDescent="0.25">
      <c r="P333" s="7">
        <v>45977</v>
      </c>
      <c r="Q333">
        <f t="shared" si="20"/>
        <v>16</v>
      </c>
      <c r="R333">
        <f t="shared" si="23"/>
        <v>11</v>
      </c>
      <c r="S333">
        <f t="shared" si="21"/>
        <v>0</v>
      </c>
      <c r="T333" s="8" t="str">
        <f t="shared" si="22"/>
        <v>16/11/0</v>
      </c>
    </row>
    <row r="334" spans="16:20" x14ac:dyDescent="0.25">
      <c r="P334" s="7">
        <v>45978</v>
      </c>
      <c r="Q334">
        <f t="shared" si="20"/>
        <v>17</v>
      </c>
      <c r="R334">
        <f t="shared" si="23"/>
        <v>11</v>
      </c>
      <c r="S334">
        <f t="shared" si="21"/>
        <v>0</v>
      </c>
      <c r="T334" s="8" t="str">
        <f t="shared" si="22"/>
        <v>17/11/0</v>
      </c>
    </row>
    <row r="335" spans="16:20" x14ac:dyDescent="0.25">
      <c r="P335" s="7">
        <v>45979</v>
      </c>
      <c r="Q335">
        <f t="shared" ref="Q335:Q378" si="24">DAY(P335)</f>
        <v>18</v>
      </c>
      <c r="R335">
        <f t="shared" si="23"/>
        <v>11</v>
      </c>
      <c r="S335">
        <f t="shared" ref="S335:S378" si="25">$C$6</f>
        <v>0</v>
      </c>
      <c r="T335" s="8" t="str">
        <f t="shared" ref="T335:T378" si="26">CONCATENATE(Q335,"/",R335,"/",,S335)</f>
        <v>18/11/0</v>
      </c>
    </row>
    <row r="336" spans="16:20" x14ac:dyDescent="0.25">
      <c r="P336" s="7">
        <v>45980</v>
      </c>
      <c r="Q336">
        <f t="shared" si="24"/>
        <v>19</v>
      </c>
      <c r="R336">
        <f t="shared" si="23"/>
        <v>11</v>
      </c>
      <c r="S336">
        <f t="shared" si="25"/>
        <v>0</v>
      </c>
      <c r="T336" s="8" t="str">
        <f t="shared" si="26"/>
        <v>19/11/0</v>
      </c>
    </row>
    <row r="337" spans="16:20" x14ac:dyDescent="0.25">
      <c r="P337" s="7">
        <v>45981</v>
      </c>
      <c r="Q337">
        <f t="shared" si="24"/>
        <v>20</v>
      </c>
      <c r="R337">
        <f t="shared" si="23"/>
        <v>11</v>
      </c>
      <c r="S337">
        <f t="shared" si="25"/>
        <v>0</v>
      </c>
      <c r="T337" s="8" t="str">
        <f t="shared" si="26"/>
        <v>20/11/0</v>
      </c>
    </row>
    <row r="338" spans="16:20" x14ac:dyDescent="0.25">
      <c r="P338" s="7">
        <v>45982</v>
      </c>
      <c r="Q338">
        <f t="shared" si="24"/>
        <v>21</v>
      </c>
      <c r="R338">
        <f t="shared" si="23"/>
        <v>11</v>
      </c>
      <c r="S338">
        <f t="shared" si="25"/>
        <v>0</v>
      </c>
      <c r="T338" s="8" t="str">
        <f t="shared" si="26"/>
        <v>21/11/0</v>
      </c>
    </row>
    <row r="339" spans="16:20" x14ac:dyDescent="0.25">
      <c r="P339" s="7">
        <v>45983</v>
      </c>
      <c r="Q339">
        <f t="shared" si="24"/>
        <v>22</v>
      </c>
      <c r="R339">
        <f t="shared" si="23"/>
        <v>11</v>
      </c>
      <c r="S339">
        <f t="shared" si="25"/>
        <v>0</v>
      </c>
      <c r="T339" s="8" t="str">
        <f t="shared" si="26"/>
        <v>22/11/0</v>
      </c>
    </row>
    <row r="340" spans="16:20" x14ac:dyDescent="0.25">
      <c r="P340" s="7">
        <v>45984</v>
      </c>
      <c r="Q340">
        <f t="shared" si="24"/>
        <v>23</v>
      </c>
      <c r="R340">
        <f t="shared" si="23"/>
        <v>11</v>
      </c>
      <c r="S340">
        <f t="shared" si="25"/>
        <v>0</v>
      </c>
      <c r="T340" s="8" t="str">
        <f t="shared" si="26"/>
        <v>23/11/0</v>
      </c>
    </row>
    <row r="341" spans="16:20" x14ac:dyDescent="0.25">
      <c r="P341" s="7">
        <v>45985</v>
      </c>
      <c r="Q341">
        <f t="shared" si="24"/>
        <v>24</v>
      </c>
      <c r="R341">
        <f t="shared" si="23"/>
        <v>11</v>
      </c>
      <c r="S341">
        <f t="shared" si="25"/>
        <v>0</v>
      </c>
      <c r="T341" s="8" t="str">
        <f t="shared" si="26"/>
        <v>24/11/0</v>
      </c>
    </row>
    <row r="342" spans="16:20" x14ac:dyDescent="0.25">
      <c r="P342" s="7">
        <v>45986</v>
      </c>
      <c r="Q342">
        <f t="shared" si="24"/>
        <v>25</v>
      </c>
      <c r="R342">
        <f t="shared" ref="R342:R378" si="27">MONTH(P342)</f>
        <v>11</v>
      </c>
      <c r="S342">
        <f t="shared" si="25"/>
        <v>0</v>
      </c>
      <c r="T342" s="8" t="str">
        <f t="shared" si="26"/>
        <v>25/11/0</v>
      </c>
    </row>
    <row r="343" spans="16:20" x14ac:dyDescent="0.25">
      <c r="P343" s="7">
        <v>45987</v>
      </c>
      <c r="Q343">
        <f t="shared" si="24"/>
        <v>26</v>
      </c>
      <c r="R343">
        <f t="shared" si="27"/>
        <v>11</v>
      </c>
      <c r="S343">
        <f t="shared" si="25"/>
        <v>0</v>
      </c>
      <c r="T343" s="8" t="str">
        <f t="shared" si="26"/>
        <v>26/11/0</v>
      </c>
    </row>
    <row r="344" spans="16:20" x14ac:dyDescent="0.25">
      <c r="P344" s="7">
        <v>45988</v>
      </c>
      <c r="Q344">
        <f t="shared" si="24"/>
        <v>27</v>
      </c>
      <c r="R344">
        <f t="shared" si="27"/>
        <v>11</v>
      </c>
      <c r="S344">
        <f t="shared" si="25"/>
        <v>0</v>
      </c>
      <c r="T344" s="8" t="str">
        <f t="shared" si="26"/>
        <v>27/11/0</v>
      </c>
    </row>
    <row r="345" spans="16:20" x14ac:dyDescent="0.25">
      <c r="P345" s="7">
        <v>45989</v>
      </c>
      <c r="Q345">
        <f t="shared" si="24"/>
        <v>28</v>
      </c>
      <c r="R345">
        <f t="shared" si="27"/>
        <v>11</v>
      </c>
      <c r="S345">
        <f t="shared" si="25"/>
        <v>0</v>
      </c>
      <c r="T345" s="8" t="str">
        <f t="shared" si="26"/>
        <v>28/11/0</v>
      </c>
    </row>
    <row r="346" spans="16:20" x14ac:dyDescent="0.25">
      <c r="P346" s="7">
        <v>45990</v>
      </c>
      <c r="Q346">
        <f t="shared" si="24"/>
        <v>29</v>
      </c>
      <c r="R346">
        <f t="shared" si="27"/>
        <v>11</v>
      </c>
      <c r="S346">
        <f t="shared" si="25"/>
        <v>0</v>
      </c>
      <c r="T346" s="8" t="str">
        <f t="shared" si="26"/>
        <v>29/11/0</v>
      </c>
    </row>
    <row r="347" spans="16:20" x14ac:dyDescent="0.25">
      <c r="P347" s="7">
        <v>45991</v>
      </c>
      <c r="Q347">
        <f t="shared" si="24"/>
        <v>30</v>
      </c>
      <c r="R347">
        <f t="shared" si="27"/>
        <v>11</v>
      </c>
      <c r="S347">
        <f t="shared" si="25"/>
        <v>0</v>
      </c>
      <c r="T347" s="8" t="str">
        <f t="shared" si="26"/>
        <v>30/11/0</v>
      </c>
    </row>
    <row r="348" spans="16:20" x14ac:dyDescent="0.25">
      <c r="P348" s="7">
        <v>45992</v>
      </c>
      <c r="Q348">
        <f t="shared" si="24"/>
        <v>1</v>
      </c>
      <c r="R348">
        <f t="shared" si="27"/>
        <v>12</v>
      </c>
      <c r="S348">
        <f t="shared" si="25"/>
        <v>0</v>
      </c>
      <c r="T348" s="8" t="str">
        <f t="shared" si="26"/>
        <v>1/12/0</v>
      </c>
    </row>
    <row r="349" spans="16:20" x14ac:dyDescent="0.25">
      <c r="P349" s="7">
        <v>45993</v>
      </c>
      <c r="Q349">
        <f t="shared" si="24"/>
        <v>2</v>
      </c>
      <c r="R349">
        <f t="shared" si="27"/>
        <v>12</v>
      </c>
      <c r="S349">
        <f t="shared" si="25"/>
        <v>0</v>
      </c>
      <c r="T349" s="8" t="str">
        <f t="shared" si="26"/>
        <v>2/12/0</v>
      </c>
    </row>
    <row r="350" spans="16:20" x14ac:dyDescent="0.25">
      <c r="P350" s="7">
        <v>45994</v>
      </c>
      <c r="Q350">
        <f t="shared" si="24"/>
        <v>3</v>
      </c>
      <c r="R350">
        <f t="shared" si="27"/>
        <v>12</v>
      </c>
      <c r="S350">
        <f t="shared" si="25"/>
        <v>0</v>
      </c>
      <c r="T350" s="8" t="str">
        <f t="shared" si="26"/>
        <v>3/12/0</v>
      </c>
    </row>
    <row r="351" spans="16:20" x14ac:dyDescent="0.25">
      <c r="P351" s="7">
        <v>45995</v>
      </c>
      <c r="Q351">
        <f t="shared" si="24"/>
        <v>4</v>
      </c>
      <c r="R351">
        <f t="shared" si="27"/>
        <v>12</v>
      </c>
      <c r="S351">
        <f t="shared" si="25"/>
        <v>0</v>
      </c>
      <c r="T351" s="8" t="str">
        <f t="shared" si="26"/>
        <v>4/12/0</v>
      </c>
    </row>
    <row r="352" spans="16:20" x14ac:dyDescent="0.25">
      <c r="P352" s="7">
        <v>45996</v>
      </c>
      <c r="Q352">
        <f t="shared" si="24"/>
        <v>5</v>
      </c>
      <c r="R352">
        <f t="shared" si="27"/>
        <v>12</v>
      </c>
      <c r="S352">
        <f t="shared" si="25"/>
        <v>0</v>
      </c>
      <c r="T352" s="8" t="str">
        <f t="shared" si="26"/>
        <v>5/12/0</v>
      </c>
    </row>
    <row r="353" spans="16:20" x14ac:dyDescent="0.25">
      <c r="P353" s="7">
        <v>45997</v>
      </c>
      <c r="Q353">
        <f t="shared" si="24"/>
        <v>6</v>
      </c>
      <c r="R353">
        <f t="shared" si="27"/>
        <v>12</v>
      </c>
      <c r="S353">
        <f t="shared" si="25"/>
        <v>0</v>
      </c>
      <c r="T353" s="8" t="str">
        <f t="shared" si="26"/>
        <v>6/12/0</v>
      </c>
    </row>
    <row r="354" spans="16:20" x14ac:dyDescent="0.25">
      <c r="P354" s="7">
        <v>45998</v>
      </c>
      <c r="Q354">
        <f t="shared" si="24"/>
        <v>7</v>
      </c>
      <c r="R354">
        <f t="shared" si="27"/>
        <v>12</v>
      </c>
      <c r="S354">
        <f t="shared" si="25"/>
        <v>0</v>
      </c>
      <c r="T354" s="8" t="str">
        <f t="shared" si="26"/>
        <v>7/12/0</v>
      </c>
    </row>
    <row r="355" spans="16:20" x14ac:dyDescent="0.25">
      <c r="P355" s="7">
        <v>45999</v>
      </c>
      <c r="Q355">
        <f t="shared" si="24"/>
        <v>8</v>
      </c>
      <c r="R355">
        <f t="shared" si="27"/>
        <v>12</v>
      </c>
      <c r="S355">
        <f t="shared" si="25"/>
        <v>0</v>
      </c>
      <c r="T355" s="8" t="str">
        <f t="shared" si="26"/>
        <v>8/12/0</v>
      </c>
    </row>
    <row r="356" spans="16:20" x14ac:dyDescent="0.25">
      <c r="P356" s="7">
        <v>46000</v>
      </c>
      <c r="Q356">
        <f t="shared" si="24"/>
        <v>9</v>
      </c>
      <c r="R356">
        <f t="shared" si="27"/>
        <v>12</v>
      </c>
      <c r="S356">
        <f t="shared" si="25"/>
        <v>0</v>
      </c>
      <c r="T356" s="8" t="str">
        <f t="shared" si="26"/>
        <v>9/12/0</v>
      </c>
    </row>
    <row r="357" spans="16:20" x14ac:dyDescent="0.25">
      <c r="P357" s="7">
        <v>46001</v>
      </c>
      <c r="Q357">
        <f t="shared" si="24"/>
        <v>10</v>
      </c>
      <c r="R357">
        <f t="shared" si="27"/>
        <v>12</v>
      </c>
      <c r="S357">
        <f t="shared" si="25"/>
        <v>0</v>
      </c>
      <c r="T357" s="8" t="str">
        <f t="shared" si="26"/>
        <v>10/12/0</v>
      </c>
    </row>
    <row r="358" spans="16:20" x14ac:dyDescent="0.25">
      <c r="P358" s="7">
        <v>46002</v>
      </c>
      <c r="Q358">
        <f t="shared" si="24"/>
        <v>11</v>
      </c>
      <c r="R358">
        <f t="shared" si="27"/>
        <v>12</v>
      </c>
      <c r="S358">
        <f t="shared" si="25"/>
        <v>0</v>
      </c>
      <c r="T358" s="8" t="str">
        <f t="shared" si="26"/>
        <v>11/12/0</v>
      </c>
    </row>
    <row r="359" spans="16:20" x14ac:dyDescent="0.25">
      <c r="P359" s="7">
        <v>46003</v>
      </c>
      <c r="Q359">
        <f t="shared" si="24"/>
        <v>12</v>
      </c>
      <c r="R359">
        <f t="shared" si="27"/>
        <v>12</v>
      </c>
      <c r="S359">
        <f t="shared" si="25"/>
        <v>0</v>
      </c>
      <c r="T359" s="8" t="str">
        <f t="shared" si="26"/>
        <v>12/12/0</v>
      </c>
    </row>
    <row r="360" spans="16:20" x14ac:dyDescent="0.25">
      <c r="P360" s="7">
        <v>46004</v>
      </c>
      <c r="Q360">
        <f t="shared" si="24"/>
        <v>13</v>
      </c>
      <c r="R360">
        <f t="shared" si="27"/>
        <v>12</v>
      </c>
      <c r="S360">
        <f t="shared" si="25"/>
        <v>0</v>
      </c>
      <c r="T360" s="8" t="str">
        <f t="shared" si="26"/>
        <v>13/12/0</v>
      </c>
    </row>
    <row r="361" spans="16:20" x14ac:dyDescent="0.25">
      <c r="P361" s="7">
        <v>46005</v>
      </c>
      <c r="Q361">
        <f t="shared" si="24"/>
        <v>14</v>
      </c>
      <c r="R361">
        <f t="shared" si="27"/>
        <v>12</v>
      </c>
      <c r="S361">
        <f t="shared" si="25"/>
        <v>0</v>
      </c>
      <c r="T361" s="8" t="str">
        <f t="shared" si="26"/>
        <v>14/12/0</v>
      </c>
    </row>
    <row r="362" spans="16:20" x14ac:dyDescent="0.25">
      <c r="P362" s="7">
        <v>46006</v>
      </c>
      <c r="Q362">
        <f t="shared" si="24"/>
        <v>15</v>
      </c>
      <c r="R362">
        <f t="shared" si="27"/>
        <v>12</v>
      </c>
      <c r="S362">
        <f t="shared" si="25"/>
        <v>0</v>
      </c>
      <c r="T362" s="8" t="str">
        <f t="shared" si="26"/>
        <v>15/12/0</v>
      </c>
    </row>
    <row r="363" spans="16:20" x14ac:dyDescent="0.25">
      <c r="P363" s="7">
        <v>46007</v>
      </c>
      <c r="Q363">
        <f t="shared" si="24"/>
        <v>16</v>
      </c>
      <c r="R363">
        <f t="shared" si="27"/>
        <v>12</v>
      </c>
      <c r="S363">
        <f t="shared" si="25"/>
        <v>0</v>
      </c>
      <c r="T363" s="8" t="str">
        <f t="shared" si="26"/>
        <v>16/12/0</v>
      </c>
    </row>
    <row r="364" spans="16:20" x14ac:dyDescent="0.25">
      <c r="P364" s="7">
        <v>46008</v>
      </c>
      <c r="Q364">
        <f t="shared" si="24"/>
        <v>17</v>
      </c>
      <c r="R364">
        <f t="shared" si="27"/>
        <v>12</v>
      </c>
      <c r="S364">
        <f t="shared" si="25"/>
        <v>0</v>
      </c>
      <c r="T364" s="8" t="str">
        <f t="shared" si="26"/>
        <v>17/12/0</v>
      </c>
    </row>
    <row r="365" spans="16:20" x14ac:dyDescent="0.25">
      <c r="P365" s="7">
        <v>46009</v>
      </c>
      <c r="Q365">
        <f t="shared" si="24"/>
        <v>18</v>
      </c>
      <c r="R365">
        <f t="shared" si="27"/>
        <v>12</v>
      </c>
      <c r="S365">
        <f t="shared" si="25"/>
        <v>0</v>
      </c>
      <c r="T365" s="8" t="str">
        <f t="shared" si="26"/>
        <v>18/12/0</v>
      </c>
    </row>
    <row r="366" spans="16:20" x14ac:dyDescent="0.25">
      <c r="P366" s="7">
        <v>46010</v>
      </c>
      <c r="Q366">
        <f t="shared" si="24"/>
        <v>19</v>
      </c>
      <c r="R366">
        <f t="shared" si="27"/>
        <v>12</v>
      </c>
      <c r="S366">
        <f t="shared" si="25"/>
        <v>0</v>
      </c>
      <c r="T366" s="8" t="str">
        <f t="shared" si="26"/>
        <v>19/12/0</v>
      </c>
    </row>
    <row r="367" spans="16:20" x14ac:dyDescent="0.25">
      <c r="P367" s="7">
        <v>46011</v>
      </c>
      <c r="Q367">
        <f t="shared" si="24"/>
        <v>20</v>
      </c>
      <c r="R367">
        <f t="shared" si="27"/>
        <v>12</v>
      </c>
      <c r="S367">
        <f t="shared" si="25"/>
        <v>0</v>
      </c>
      <c r="T367" s="8" t="str">
        <f t="shared" si="26"/>
        <v>20/12/0</v>
      </c>
    </row>
    <row r="368" spans="16:20" x14ac:dyDescent="0.25">
      <c r="P368" s="7">
        <v>46012</v>
      </c>
      <c r="Q368">
        <f t="shared" si="24"/>
        <v>21</v>
      </c>
      <c r="R368">
        <f t="shared" si="27"/>
        <v>12</v>
      </c>
      <c r="S368">
        <f t="shared" si="25"/>
        <v>0</v>
      </c>
      <c r="T368" s="8" t="str">
        <f t="shared" si="26"/>
        <v>21/12/0</v>
      </c>
    </row>
    <row r="369" spans="16:20" x14ac:dyDescent="0.25">
      <c r="P369" s="7">
        <v>46013</v>
      </c>
      <c r="Q369">
        <f t="shared" si="24"/>
        <v>22</v>
      </c>
      <c r="R369">
        <f t="shared" si="27"/>
        <v>12</v>
      </c>
      <c r="S369">
        <f t="shared" si="25"/>
        <v>0</v>
      </c>
      <c r="T369" s="8" t="str">
        <f t="shared" si="26"/>
        <v>22/12/0</v>
      </c>
    </row>
    <row r="370" spans="16:20" x14ac:dyDescent="0.25">
      <c r="P370" s="7">
        <v>46014</v>
      </c>
      <c r="Q370">
        <f t="shared" si="24"/>
        <v>23</v>
      </c>
      <c r="R370">
        <f t="shared" si="27"/>
        <v>12</v>
      </c>
      <c r="S370">
        <f t="shared" si="25"/>
        <v>0</v>
      </c>
      <c r="T370" s="8" t="str">
        <f t="shared" si="26"/>
        <v>23/12/0</v>
      </c>
    </row>
    <row r="371" spans="16:20" x14ac:dyDescent="0.25">
      <c r="P371" s="7">
        <v>46015</v>
      </c>
      <c r="Q371">
        <f t="shared" si="24"/>
        <v>24</v>
      </c>
      <c r="R371">
        <f t="shared" si="27"/>
        <v>12</v>
      </c>
      <c r="S371">
        <f t="shared" si="25"/>
        <v>0</v>
      </c>
      <c r="T371" s="8" t="str">
        <f t="shared" si="26"/>
        <v>24/12/0</v>
      </c>
    </row>
    <row r="372" spans="16:20" x14ac:dyDescent="0.25">
      <c r="P372" s="7">
        <v>46016</v>
      </c>
      <c r="Q372">
        <f t="shared" si="24"/>
        <v>25</v>
      </c>
      <c r="R372">
        <f t="shared" si="27"/>
        <v>12</v>
      </c>
      <c r="S372">
        <f t="shared" si="25"/>
        <v>0</v>
      </c>
      <c r="T372" s="8" t="str">
        <f t="shared" si="26"/>
        <v>25/12/0</v>
      </c>
    </row>
    <row r="373" spans="16:20" x14ac:dyDescent="0.25">
      <c r="P373" s="7">
        <v>46017</v>
      </c>
      <c r="Q373">
        <f t="shared" si="24"/>
        <v>26</v>
      </c>
      <c r="R373">
        <f t="shared" si="27"/>
        <v>12</v>
      </c>
      <c r="S373">
        <f t="shared" si="25"/>
        <v>0</v>
      </c>
      <c r="T373" s="8" t="str">
        <f t="shared" si="26"/>
        <v>26/12/0</v>
      </c>
    </row>
    <row r="374" spans="16:20" x14ac:dyDescent="0.25">
      <c r="P374" s="7">
        <v>46018</v>
      </c>
      <c r="Q374">
        <f t="shared" si="24"/>
        <v>27</v>
      </c>
      <c r="R374">
        <f t="shared" si="27"/>
        <v>12</v>
      </c>
      <c r="S374">
        <f t="shared" si="25"/>
        <v>0</v>
      </c>
      <c r="T374" s="8" t="str">
        <f t="shared" si="26"/>
        <v>27/12/0</v>
      </c>
    </row>
    <row r="375" spans="16:20" x14ac:dyDescent="0.25">
      <c r="P375" s="7">
        <v>46019</v>
      </c>
      <c r="Q375">
        <f t="shared" si="24"/>
        <v>28</v>
      </c>
      <c r="R375">
        <f t="shared" si="27"/>
        <v>12</v>
      </c>
      <c r="S375">
        <f t="shared" si="25"/>
        <v>0</v>
      </c>
      <c r="T375" s="8" t="str">
        <f t="shared" si="26"/>
        <v>28/12/0</v>
      </c>
    </row>
    <row r="376" spans="16:20" x14ac:dyDescent="0.25">
      <c r="P376" s="7">
        <v>46020</v>
      </c>
      <c r="Q376">
        <f t="shared" si="24"/>
        <v>29</v>
      </c>
      <c r="R376">
        <f t="shared" si="27"/>
        <v>12</v>
      </c>
      <c r="S376">
        <f t="shared" si="25"/>
        <v>0</v>
      </c>
      <c r="T376" s="8" t="str">
        <f t="shared" si="26"/>
        <v>29/12/0</v>
      </c>
    </row>
    <row r="377" spans="16:20" x14ac:dyDescent="0.25">
      <c r="P377" s="7">
        <v>46021</v>
      </c>
      <c r="Q377">
        <f t="shared" si="24"/>
        <v>30</v>
      </c>
      <c r="R377">
        <f t="shared" si="27"/>
        <v>12</v>
      </c>
      <c r="S377">
        <f t="shared" si="25"/>
        <v>0</v>
      </c>
      <c r="T377" s="8" t="str">
        <f t="shared" si="26"/>
        <v>30/12/0</v>
      </c>
    </row>
    <row r="378" spans="16:20" x14ac:dyDescent="0.25">
      <c r="P378" s="7">
        <v>46022</v>
      </c>
      <c r="Q378">
        <f t="shared" si="24"/>
        <v>31</v>
      </c>
      <c r="R378">
        <f t="shared" si="27"/>
        <v>12</v>
      </c>
      <c r="S378">
        <f t="shared" si="25"/>
        <v>0</v>
      </c>
      <c r="T378" s="8" t="str">
        <f t="shared" si="26"/>
        <v>31/12/0</v>
      </c>
    </row>
  </sheetData>
  <sheetProtection algorithmName="SHA-512" hashValue="e+eL3RVixUKXOAlTG271Mj2WSOj5ccGdWfN/eRYvh9SLKyf8W7K/JQKHe2XqZ/6vziCGVI90cqgdTWPyg7ajXQ==" saltValue="RZnJ6Xhl8VK8DxSOKUDIOA==" spinCount="100000" sheet="1" objects="1" scenarios="1"/>
  <sortState xmlns:xlrd2="http://schemas.microsoft.com/office/spreadsheetml/2017/richdata2" ref="AC15:AC39">
    <sortCondition ref="AC15:AC39"/>
  </sortState>
  <mergeCells count="8">
    <mergeCell ref="I28:K28"/>
    <mergeCell ref="H77:I84"/>
    <mergeCell ref="C2:H2"/>
    <mergeCell ref="B36:D36"/>
    <mergeCell ref="E36:I36"/>
    <mergeCell ref="I29:L29"/>
    <mergeCell ref="C35:I35"/>
    <mergeCell ref="B11:C11"/>
  </mergeCells>
  <phoneticPr fontId="10" type="noConversion"/>
  <dataValidations count="6">
    <dataValidation type="list" allowBlank="1" showInputMessage="1" showErrorMessage="1" sqref="C6" xr:uid="{986E20ED-42AC-42D7-89C0-B571F0EF0D93}">
      <formula1>"2024,2025,2026,2027,2028,2029,2030"</formula1>
    </dataValidation>
    <dataValidation type="list" allowBlank="1" showInputMessage="1" showErrorMessage="1" sqref="D15:E27" xr:uid="{7A11D1A4-D01C-4D28-A6EF-980C35F5612E}">
      <formula1>$T$14:$T$378</formula1>
    </dataValidation>
    <dataValidation type="list" allowBlank="1" showInputMessage="1" showErrorMessage="1" sqref="F15:F27" xr:uid="{D1B8D550-9A32-49B2-9830-DD6E9C1FDFB4}">
      <formula1>$Q$3:$R$3</formula1>
    </dataValidation>
    <dataValidation type="list" allowBlank="1" showInputMessage="1" showErrorMessage="1" sqref="G15:G27" xr:uid="{9C5A0802-4400-4EF1-953C-96D4B6BD1254}">
      <formula1>INDIRECT($F15)</formula1>
    </dataValidation>
    <dataValidation type="list" allowBlank="1" showInputMessage="1" showErrorMessage="1" sqref="K15:K27 I15:I27" xr:uid="{58799F85-A379-48A0-9258-A400E92914A9}">
      <formula1>"Oui,Non"</formula1>
    </dataValidation>
    <dataValidation type="list" allowBlank="1" showInputMessage="1" showErrorMessage="1" sqref="C4" xr:uid="{EFE9C36F-2F5C-460C-825B-56F36D53458A}">
      <formula1>$AC$14:$AC$38</formula1>
    </dataValidation>
  </dataValidations>
  <pageMargins left="0.23622047244094491" right="0.23622047244094491" top="0.74803149606299213" bottom="0.74803149606299213" header="0.31496062992125984" footer="0.31496062992125984"/>
  <pageSetup paperSize="9" scale="28" fitToHeight="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Feuil1</vt:lpstr>
      <vt:lpstr>BAFA</vt:lpstr>
      <vt:lpstr>BAFD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 VICENTE 321</dc:creator>
  <cp:lastModifiedBy>CHRISTOPHE VICENTE 321</cp:lastModifiedBy>
  <cp:lastPrinted>2025-10-15T13:11:05Z</cp:lastPrinted>
  <dcterms:created xsi:type="dcterms:W3CDTF">2025-07-25T08:41:51Z</dcterms:created>
  <dcterms:modified xsi:type="dcterms:W3CDTF">2026-01-23T14:22:21Z</dcterms:modified>
</cp:coreProperties>
</file>