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ESTATIONS DE SERVICE\2026\laep\"/>
    </mc:Choice>
  </mc:AlternateContent>
  <xr:revisionPtr revIDLastSave="0" documentId="13_ncr:1_{B59436DC-0A90-4059-B783-565DA24F697B}" xr6:coauthVersionLast="47" xr6:coauthVersionMax="47" xr10:uidLastSave="{00000000-0000-0000-0000-000000000000}"/>
  <bookViews>
    <workbookView xWindow="330" yWindow="-120" windowWidth="28590" windowHeight="15720" activeTab="1" xr2:uid="{B8749490-76EF-4B89-9714-205A86AEA0FA}"/>
  </bookViews>
  <sheets>
    <sheet name="PS LAEP" sheetId="1" r:id="rId1"/>
    <sheet name="BT LAEP" sheetId="2" r:id="rId2"/>
  </sheets>
  <definedNames>
    <definedName name="_xlnm.Print_Area" localSheetId="1">'BT LAEP'!$A$1:$K$44</definedName>
    <definedName name="_xlnm.Print_Area" localSheetId="0">'PS LAEP'!$A$1:$K$44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H36" i="2"/>
  <c r="H22" i="2"/>
  <c r="H29" i="1" l="1"/>
  <c r="M21" i="1"/>
  <c r="J21" i="1" s="1"/>
  <c r="B29" i="2" l="1"/>
  <c r="J29" i="2" s="1"/>
  <c r="B22" i="2"/>
  <c r="J22" i="2" s="1"/>
  <c r="H30" i="1"/>
  <c r="B42" i="1"/>
  <c r="J29" i="1" l="1"/>
  <c r="F36" i="1" s="1"/>
  <c r="J36" i="1" s="1"/>
  <c r="H42" i="1" s="1"/>
  <c r="J42" i="1" s="1"/>
  <c r="I4" i="1" s="1"/>
  <c r="B43" i="2"/>
  <c r="B36" i="2" l="1"/>
  <c r="J36" i="2" s="1"/>
  <c r="E43" i="2"/>
  <c r="G43" i="2" l="1"/>
  <c r="J43" i="2" s="1"/>
  <c r="I5" i="2" s="1"/>
</calcChain>
</file>

<file path=xl/sharedStrings.xml><?xml version="1.0" encoding="utf-8"?>
<sst xmlns="http://schemas.openxmlformats.org/spreadsheetml/2006/main" count="94" uniqueCount="59">
  <si>
    <t>Seules les cases grisées sont à compléter</t>
  </si>
  <si>
    <t>Les calculs se font automatiquement.</t>
  </si>
  <si>
    <t>SIMULATION</t>
  </si>
  <si>
    <t xml:space="preserve">Année </t>
  </si>
  <si>
    <t>Il s'agit d'un outil de simulation des financements et non un engagement de la Caf sur les montants qui seront versés</t>
  </si>
  <si>
    <t xml:space="preserve">Celui-ci a vocation uniquement à vous aider à comprendre le calcul de vos droits PS au regard de ce qui se fait dans le système et de la règlementation en vigueur. </t>
  </si>
  <si>
    <t>Lieu d'Accueil Enfants Parents financé par la PS LAEP</t>
  </si>
  <si>
    <t>Type accueil Lieu d'Accueil Enfants-Parents</t>
  </si>
  <si>
    <r>
      <t xml:space="preserve">Nombre d'heures de fontionnement retenues </t>
    </r>
    <r>
      <rPr>
        <i/>
        <sz val="10"/>
        <color theme="1"/>
        <rFont val="Arial"/>
        <family val="2"/>
      </rPr>
      <t>(= heures d'ouverture + heures d'organisation dans la limite de 50% des heures d'ouverture)</t>
    </r>
  </si>
  <si>
    <t>Plafond hrs orga possible (50% hrs ouverture)</t>
  </si>
  <si>
    <t>Étape 1</t>
  </si>
  <si>
    <t>Détermination du coût horaire à retenir pour le calcul de la PS</t>
  </si>
  <si>
    <t>Calcul du prix de revient</t>
  </si>
  <si>
    <t>=</t>
  </si>
  <si>
    <t>/h</t>
  </si>
  <si>
    <t>Total des dépenses du laep</t>
  </si>
  <si>
    <t>Nbre d'heures de fonctionnement retenues</t>
  </si>
  <si>
    <t>Étape 2</t>
  </si>
  <si>
    <t>Taux de la PS</t>
  </si>
  <si>
    <r>
      <t xml:space="preserve">Prix de revient retenu 
</t>
    </r>
    <r>
      <rPr>
        <b/>
        <i/>
        <sz val="8"/>
        <color rgb="FF0070C0"/>
        <rFont val="Arial"/>
        <family val="2"/>
      </rPr>
      <t>(dans la limite du prix plafond)</t>
    </r>
  </si>
  <si>
    <t>X</t>
  </si>
  <si>
    <t>Prix plafond Laep</t>
  </si>
  <si>
    <t>Étape 3</t>
  </si>
  <si>
    <t>Montant PS LAEP unitaire</t>
  </si>
  <si>
    <t>Nombre d'heures de fonctionnement retenues</t>
  </si>
  <si>
    <t>Montant de la PS LAEP unitaire</t>
  </si>
  <si>
    <r>
      <t xml:space="preserve">Montant de la PS LAEP </t>
    </r>
    <r>
      <rPr>
        <b/>
        <sz val="11"/>
        <color rgb="FF0070C0"/>
        <rFont val="Arial"/>
        <family val="2"/>
      </rPr>
      <t>pouvant être déclaré en 70623</t>
    </r>
    <r>
      <rPr>
        <sz val="8"/>
        <color rgb="FF0070C0"/>
        <rFont val="Arial"/>
        <family val="2"/>
      </rPr>
      <t xml:space="preserve"> (Prestation de Service reçue de la Caf)</t>
    </r>
    <r>
      <rPr>
        <b/>
        <i/>
        <sz val="10"/>
        <color rgb="FF0070C0"/>
        <rFont val="Arial"/>
        <family val="2"/>
      </rPr>
      <t xml:space="preserve"> pour les partenaires en comptabilité d'engagement (= rattaché à l'exercice)</t>
    </r>
  </si>
  <si>
    <t>Montant PS LAEP</t>
  </si>
  <si>
    <t>Montant BT</t>
  </si>
  <si>
    <t>Données de référence bonus territoire Ctg - offre existante</t>
  </si>
  <si>
    <t>BONUS TERRITOIRE LAEP</t>
  </si>
  <si>
    <t xml:space="preserve">Vous pourrez trouver ces données dans votre avenant ou convention Laep en cours. </t>
  </si>
  <si>
    <t xml:space="preserve">Montant du bonus territoire - offre existante </t>
  </si>
  <si>
    <t>Montant forfaitaire par heure de l'offre existante</t>
  </si>
  <si>
    <t>Nombre d'heures de fonctionnement retenues 
plafonné à l'existant</t>
  </si>
  <si>
    <t>Montant du bonus territoire - offre nouvelle</t>
  </si>
  <si>
    <t>Montant forfaitaire par heure de l'offre nouvelle</t>
  </si>
  <si>
    <t xml:space="preserve">Nombre d'heures nouvelles  </t>
  </si>
  <si>
    <t>Taux de financement (80%)</t>
  </si>
  <si>
    <t>somme des subventions de fonctionnement sur fonds nationaux</t>
  </si>
  <si>
    <t>/</t>
  </si>
  <si>
    <t>Étape 4</t>
  </si>
  <si>
    <t>BT offre existante</t>
  </si>
  <si>
    <t>+</t>
  </si>
  <si>
    <t>BT offre nouvelle</t>
  </si>
  <si>
    <t>-</t>
  </si>
  <si>
    <t>écrêtement pour taux de financement &gt;80%</t>
  </si>
  <si>
    <r>
      <t xml:space="preserve">Montant BT offre existante + offre nouvelle dans la limite de 80% de financement </t>
    </r>
    <r>
      <rPr>
        <b/>
        <sz val="11"/>
        <color theme="9" tint="-0.249977111117893"/>
        <rFont val="Arial"/>
        <family val="2"/>
      </rPr>
      <t xml:space="preserve">pouvant être déclaré en 70626 </t>
    </r>
    <r>
      <rPr>
        <b/>
        <sz val="8"/>
        <color theme="9" tint="-0.249977111117893"/>
        <rFont val="Arial"/>
        <family val="2"/>
      </rPr>
      <t xml:space="preserve">(Montant Bonus Territoire Convention Territoriale Globale) </t>
    </r>
    <r>
      <rPr>
        <b/>
        <i/>
        <sz val="10"/>
        <color theme="9" tint="-0.249977111117893"/>
        <rFont val="Arial"/>
        <family val="2"/>
      </rPr>
      <t>pour les partenaires en comptabilité d'engagement (= rattaché à l'exercice)</t>
    </r>
  </si>
  <si>
    <t>sont uniquement concernés les Laep intégrés à une CTG, bénéficiant d'un cofinancement communal et/ou inter communal (y compris sous forme de contributions volontaires) et conventionnés Laep</t>
  </si>
  <si>
    <t xml:space="preserve">PS LAEP </t>
  </si>
  <si>
    <r>
      <t xml:space="preserve">- dont Nbre d'heures de préparation, de rangement et débriefing des séances </t>
    </r>
    <r>
      <rPr>
        <i/>
        <sz val="10"/>
        <color theme="1"/>
        <rFont val="Arial"/>
        <family val="2"/>
      </rPr>
      <t>(au format 00:00. Par exemple 80h30 = 80:30)</t>
    </r>
  </si>
  <si>
    <r>
      <t>- dont Nbre d'heures d'analyse de la pratique et/ou de supervision</t>
    </r>
    <r>
      <rPr>
        <i/>
        <sz val="10"/>
        <color theme="1"/>
        <rFont val="Arial"/>
        <family val="2"/>
      </rPr>
      <t xml:space="preserve"> (au format 00:00. Par exemple 80h30 = 80:30)</t>
    </r>
  </si>
  <si>
    <r>
      <t xml:space="preserve">- dont Nbre d'heures de réunion d'équipe et de travail en réseau </t>
    </r>
    <r>
      <rPr>
        <i/>
        <sz val="10"/>
        <color theme="1"/>
        <rFont val="Arial"/>
        <family val="2"/>
      </rPr>
      <t>(au format 00:00. Par exemple 80h30 = 80:30)</t>
    </r>
  </si>
  <si>
    <r>
      <t xml:space="preserve">Nombre d'heures de fonctionnement de l'offre existante </t>
    </r>
    <r>
      <rPr>
        <i/>
        <sz val="10"/>
        <color theme="1"/>
        <rFont val="Arial"/>
        <family val="2"/>
      </rPr>
      <t>(au format 00,00. Par exemple 80h30 = 80,5)</t>
    </r>
  </si>
  <si>
    <r>
      <t xml:space="preserve">Nombre d'heures d'ouverture au public </t>
    </r>
    <r>
      <rPr>
        <i/>
        <sz val="10"/>
        <color theme="1"/>
        <rFont val="Arial"/>
        <family val="2"/>
      </rPr>
      <t>(au format 00:00. Par exemple 80h30 = 80:30</t>
    </r>
    <r>
      <rPr>
        <sz val="11"/>
        <color theme="1"/>
        <rFont val="Arial"/>
        <family val="2"/>
      </rPr>
      <t>)</t>
    </r>
  </si>
  <si>
    <t>Nombre d'heures d'organisation</t>
  </si>
  <si>
    <t>Afin de pouvoir bénéficier de vos droits, il est nécessaire que votre activité Laep soit conforme aux exigences de la PS (notamment la présence à chaque séance de minimum deux accueillant(e)s, formé(e)s à l'écoute et ayant effectué au moins 8h00 d'analyse de la pratique et/ou supervision chacun(e)). N'hésitez pas à contacter votre Chargé de Conseil en cas de difficulté particulière.</t>
  </si>
  <si>
    <r>
      <t>Total des dépenses du laep</t>
    </r>
    <r>
      <rPr>
        <sz val="10"/>
        <color theme="1"/>
        <rFont val="Arial"/>
        <family val="2"/>
      </rPr>
      <t xml:space="preserve"> y compris, </t>
    </r>
    <r>
      <rPr>
        <b/>
        <sz val="10"/>
        <color theme="1"/>
        <rFont val="Arial"/>
        <family val="2"/>
      </rPr>
      <t>uniquement pour les gestionnaire associatif</t>
    </r>
    <r>
      <rPr>
        <sz val="10"/>
        <color theme="1"/>
        <rFont val="Arial"/>
        <family val="2"/>
      </rPr>
      <t xml:space="preserve">, secours en nature : </t>
    </r>
    <r>
      <rPr>
        <i/>
        <sz val="10"/>
        <color theme="1"/>
        <rFont val="Arial"/>
        <family val="2"/>
      </rPr>
      <t>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etc.</t>
    </r>
    <r>
      <rPr>
        <sz val="10"/>
        <color theme="1"/>
        <rFont val="Arial"/>
        <family val="2"/>
      </rPr>
      <t xml:space="preserve">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</si>
  <si>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t>Total des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</si>
</sst>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h]:mm"/>
    <numFmt numFmtId="165" formatCode="[hh]:mm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Arial"/>
      <family val="2"/>
    </font>
    <font>
      <b/>
      <sz val="14"/>
      <color rgb="FF0070C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2"/>
      <color rgb="FF0070C0"/>
      <name val="Arial"/>
      <family val="2"/>
    </font>
    <font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2"/>
      <color rgb="FF0070C0"/>
      <name val="Aptos Narrow"/>
      <family val="2"/>
      <scheme val="minor"/>
    </font>
    <font>
      <b/>
      <i/>
      <sz val="11"/>
      <color rgb="FF0070C0"/>
      <name val="Arial"/>
      <family val="2"/>
    </font>
    <font>
      <b/>
      <i/>
      <sz val="11"/>
      <color rgb="FF0070C0"/>
      <name val="Aptos Narrow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sz val="11"/>
      <color rgb="FF7030A0"/>
      <name val="Aptos Narrow"/>
      <family val="2"/>
      <scheme val="minor"/>
    </font>
    <font>
      <b/>
      <sz val="11"/>
      <color rgb="FF7030A0"/>
      <name val="Arial"/>
      <family val="2"/>
    </font>
    <font>
      <b/>
      <i/>
      <sz val="8"/>
      <color rgb="FF0070C0"/>
      <name val="Arial"/>
      <family val="2"/>
    </font>
    <font>
      <sz val="8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2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b/>
      <i/>
      <sz val="11"/>
      <color theme="9" tint="-0.249977111117893"/>
      <name val="Arial"/>
      <family val="2"/>
    </font>
    <font>
      <sz val="11"/>
      <color theme="9" tint="-0.249977111117893"/>
      <name val="Aptos Narrow"/>
      <family val="2"/>
      <scheme val="minor"/>
    </font>
    <font>
      <b/>
      <i/>
      <sz val="9"/>
      <color rgb="FF0070C0"/>
      <name val="Arial"/>
      <family val="2"/>
    </font>
    <font>
      <sz val="11"/>
      <name val="Arial"/>
      <family val="2"/>
    </font>
    <font>
      <b/>
      <sz val="11"/>
      <color theme="9" tint="-0.249977111117893"/>
      <name val="Arial"/>
      <family val="2"/>
    </font>
    <font>
      <b/>
      <u/>
      <sz val="11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b/>
      <i/>
      <sz val="10"/>
      <color theme="9" tint="-0.249977111117893"/>
      <name val="Arial"/>
      <family val="2"/>
    </font>
    <font>
      <sz val="1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2" xfId="0" applyBorder="1"/>
    <xf numFmtId="0" fontId="12" fillId="0" borderId="14" xfId="0" applyFont="1" applyBorder="1"/>
    <xf numFmtId="0" fontId="12" fillId="0" borderId="0" xfId="0" applyFont="1"/>
    <xf numFmtId="0" fontId="0" fillId="0" borderId="15" xfId="0" applyBorder="1"/>
    <xf numFmtId="0" fontId="13" fillId="0" borderId="0" xfId="0" applyFont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2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0" fillId="0" borderId="21" xfId="0" applyBorder="1"/>
    <xf numFmtId="0" fontId="0" fillId="0" borderId="0" xfId="0" applyAlignment="1">
      <alignment horizontal="center"/>
    </xf>
    <xf numFmtId="0" fontId="0" fillId="0" borderId="24" xfId="0" applyBorder="1"/>
    <xf numFmtId="0" fontId="13" fillId="0" borderId="25" xfId="0" applyFont="1" applyBorder="1" applyAlignment="1">
      <alignment horizontal="left" vertical="center" wrapText="1"/>
    </xf>
    <xf numFmtId="44" fontId="17" fillId="0" borderId="25" xfId="2" applyFont="1" applyFill="1" applyBorder="1" applyAlignment="1" applyProtection="1">
      <alignment horizontal="left" vertical="center"/>
    </xf>
    <xf numFmtId="0" fontId="17" fillId="0" borderId="26" xfId="0" applyFont="1" applyBorder="1" applyAlignment="1">
      <alignment horizontal="left"/>
    </xf>
    <xf numFmtId="44" fontId="17" fillId="2" borderId="22" xfId="2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vertical="center"/>
    </xf>
    <xf numFmtId="0" fontId="13" fillId="0" borderId="0" xfId="0" quotePrefix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0" fillId="0" borderId="18" xfId="0" applyNumberFormat="1" applyBorder="1"/>
    <xf numFmtId="0" fontId="0" fillId="0" borderId="0" xfId="0" applyNumberFormat="1"/>
    <xf numFmtId="0" fontId="13" fillId="0" borderId="0" xfId="0" applyNumberFormat="1" applyFont="1" applyAlignment="1">
      <alignment vertical="center"/>
    </xf>
    <xf numFmtId="0" fontId="0" fillId="0" borderId="16" xfId="0" applyNumberFormat="1" applyBorder="1"/>
    <xf numFmtId="0" fontId="17" fillId="0" borderId="23" xfId="0" applyNumberFormat="1" applyFont="1" applyBorder="1" applyAlignment="1">
      <alignment horizontal="left"/>
    </xf>
    <xf numFmtId="0" fontId="13" fillId="0" borderId="0" xfId="1" applyNumberFormat="1" applyFont="1" applyFill="1" applyBorder="1" applyAlignment="1" applyProtection="1">
      <alignment vertical="center"/>
      <protection locked="0"/>
    </xf>
    <xf numFmtId="0" fontId="13" fillId="0" borderId="19" xfId="0" applyNumberFormat="1" applyFont="1" applyBorder="1" applyAlignment="1">
      <alignment vertical="center"/>
    </xf>
    <xf numFmtId="0" fontId="0" fillId="0" borderId="20" xfId="0" applyNumberFormat="1" applyBorder="1"/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44" fontId="23" fillId="0" borderId="0" xfId="2" applyFont="1" applyBorder="1" applyAlignment="1" applyProtection="1">
      <alignment horizontal="left"/>
    </xf>
    <xf numFmtId="0" fontId="23" fillId="0" borderId="0" xfId="0" quotePrefix="1" applyFont="1"/>
    <xf numFmtId="0" fontId="21" fillId="0" borderId="0" xfId="0" applyFont="1" applyAlignment="1">
      <alignment horizontal="right"/>
    </xf>
    <xf numFmtId="9" fontId="23" fillId="0" borderId="0" xfId="3" applyFont="1" applyBorder="1" applyAlignment="1" applyProtection="1">
      <alignment horizontal="center"/>
    </xf>
    <xf numFmtId="44" fontId="13" fillId="0" borderId="25" xfId="2" applyFont="1" applyBorder="1" applyAlignment="1" applyProtection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13" fillId="0" borderId="26" xfId="0" quotePrefix="1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0" xfId="0" applyFont="1"/>
    <xf numFmtId="44" fontId="13" fillId="0" borderId="4" xfId="2" applyFont="1" applyBorder="1" applyAlignment="1" applyProtection="1">
      <alignment vertical="center"/>
    </xf>
    <xf numFmtId="0" fontId="0" fillId="0" borderId="25" xfId="0" applyBorder="1"/>
    <xf numFmtId="0" fontId="0" fillId="0" borderId="26" xfId="0" applyBorder="1"/>
    <xf numFmtId="0" fontId="13" fillId="0" borderId="2" xfId="0" applyFont="1" applyBorder="1"/>
    <xf numFmtId="0" fontId="0" fillId="0" borderId="28" xfId="0" applyBorder="1"/>
    <xf numFmtId="0" fontId="13" fillId="0" borderId="29" xfId="0" applyFont="1" applyBorder="1"/>
    <xf numFmtId="44" fontId="13" fillId="3" borderId="29" xfId="2" applyFont="1" applyFill="1" applyBorder="1" applyProtection="1">
      <protection locked="0"/>
    </xf>
    <xf numFmtId="0" fontId="0" fillId="0" borderId="30" xfId="0" applyBorder="1"/>
    <xf numFmtId="0" fontId="28" fillId="0" borderId="0" xfId="0" applyFont="1" applyAlignment="1">
      <alignment horizontal="left" vertical="center"/>
    </xf>
    <xf numFmtId="0" fontId="30" fillId="0" borderId="13" xfId="0" applyFont="1" applyBorder="1"/>
    <xf numFmtId="0" fontId="31" fillId="0" borderId="0" xfId="0" applyFont="1" applyAlignment="1">
      <alignment vertical="top"/>
    </xf>
    <xf numFmtId="0" fontId="13" fillId="0" borderId="27" xfId="0" quotePrefix="1" applyFont="1" applyBorder="1" applyAlignment="1">
      <alignment horizontal="center" vertical="center"/>
    </xf>
    <xf numFmtId="44" fontId="32" fillId="0" borderId="27" xfId="0" applyNumberFormat="1" applyFont="1" applyBorder="1" applyAlignment="1">
      <alignment vertical="center"/>
    </xf>
    <xf numFmtId="44" fontId="13" fillId="0" borderId="27" xfId="2" applyFont="1" applyBorder="1" applyAlignment="1">
      <alignment horizontal="center" vertical="center"/>
    </xf>
    <xf numFmtId="44" fontId="13" fillId="0" borderId="27" xfId="2" applyFont="1" applyBorder="1" applyAlignment="1">
      <alignment vertical="center"/>
    </xf>
    <xf numFmtId="44" fontId="23" fillId="0" borderId="27" xfId="0" applyNumberFormat="1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4" fillId="0" borderId="13" xfId="0" applyFont="1" applyBorder="1" applyAlignment="1">
      <alignment vertical="center"/>
    </xf>
    <xf numFmtId="10" fontId="13" fillId="0" borderId="4" xfId="3" applyNumberFormat="1" applyFont="1" applyBorder="1" applyAlignment="1" applyProtection="1">
      <alignment vertical="center"/>
    </xf>
    <xf numFmtId="0" fontId="13" fillId="0" borderId="27" xfId="0" quotePrefix="1" applyFont="1" applyBorder="1" applyAlignment="1">
      <alignment horizontal="center" vertical="center" wrapText="1"/>
    </xf>
    <xf numFmtId="0" fontId="13" fillId="0" borderId="27" xfId="0" quotePrefix="1" applyFont="1" applyBorder="1" applyAlignment="1">
      <alignment horizontal="left" vertical="center"/>
    </xf>
    <xf numFmtId="43" fontId="13" fillId="0" borderId="27" xfId="1" quotePrefix="1" applyFont="1" applyBorder="1" applyAlignment="1" applyProtection="1">
      <alignment horizontal="center" vertical="center"/>
    </xf>
    <xf numFmtId="44" fontId="0" fillId="0" borderId="0" xfId="0" applyNumberFormat="1"/>
    <xf numFmtId="44" fontId="13" fillId="0" borderId="25" xfId="2" applyNumberFormat="1" applyFont="1" applyBorder="1" applyAlignment="1" applyProtection="1">
      <alignment horizontal="right" vertical="center"/>
    </xf>
    <xf numFmtId="0" fontId="5" fillId="0" borderId="0" xfId="0" applyFont="1" applyAlignment="1">
      <alignment vertical="top"/>
    </xf>
    <xf numFmtId="0" fontId="37" fillId="0" borderId="0" xfId="0" applyNumberFormat="1" applyFont="1"/>
    <xf numFmtId="164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7" fillId="0" borderId="22" xfId="2" applyNumberFormat="1" applyFont="1" applyFill="1" applyBorder="1" applyAlignment="1" applyProtection="1">
      <alignment horizontal="center" vertical="center"/>
      <protection locked="0"/>
    </xf>
    <xf numFmtId="165" fontId="13" fillId="0" borderId="25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2" fontId="13" fillId="2" borderId="2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165" fontId="2" fillId="0" borderId="0" xfId="0" applyNumberFormat="1" applyFont="1" applyFill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44" fontId="13" fillId="0" borderId="25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 vertical="center" wrapText="1"/>
    </xf>
    <xf numFmtId="165" fontId="13" fillId="0" borderId="27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3" fillId="0" borderId="25" xfId="0" quotePrefix="1" applyFont="1" applyBorder="1" applyAlignment="1">
      <alignment horizontal="center" vertical="center"/>
    </xf>
    <xf numFmtId="44" fontId="13" fillId="0" borderId="0" xfId="0" quotePrefix="1" applyNumberFormat="1" applyFont="1" applyAlignment="1">
      <alignment horizontal="center" vertical="center"/>
    </xf>
    <xf numFmtId="44" fontId="13" fillId="0" borderId="25" xfId="0" applyNumberFormat="1" applyFont="1" applyBorder="1" applyAlignment="1">
      <alignment horizontal="center" vertical="center"/>
    </xf>
    <xf numFmtId="44" fontId="13" fillId="0" borderId="0" xfId="2" applyFont="1" applyBorder="1" applyAlignment="1" applyProtection="1">
      <alignment horizontal="right" vertical="center"/>
    </xf>
    <xf numFmtId="44" fontId="13" fillId="0" borderId="25" xfId="2" applyFont="1" applyBorder="1" applyAlignment="1" applyProtection="1">
      <alignment horizontal="right" vertical="center"/>
    </xf>
    <xf numFmtId="0" fontId="13" fillId="0" borderId="16" xfId="0" quotePrefix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4" fontId="7" fillId="0" borderId="10" xfId="2" applyFont="1" applyBorder="1" applyAlignment="1" applyProtection="1">
      <alignment horizontal="center" vertical="center"/>
    </xf>
    <xf numFmtId="44" fontId="7" fillId="0" borderId="11" xfId="2" applyFont="1" applyBorder="1" applyAlignment="1" applyProtection="1">
      <alignment horizontal="center" vertical="center"/>
    </xf>
    <xf numFmtId="44" fontId="13" fillId="0" borderId="9" xfId="2" applyFont="1" applyBorder="1" applyAlignment="1" applyProtection="1">
      <alignment horizontal="center" vertical="center"/>
    </xf>
    <xf numFmtId="44" fontId="13" fillId="0" borderId="27" xfId="2" applyFont="1" applyBorder="1" applyAlignment="1" applyProtection="1">
      <alignment horizontal="center" vertical="center"/>
    </xf>
    <xf numFmtId="44" fontId="32" fillId="0" borderId="27" xfId="0" applyNumberFormat="1" applyFont="1" applyBorder="1" applyAlignment="1">
      <alignment horizontal="center" vertical="center"/>
    </xf>
    <xf numFmtId="2" fontId="13" fillId="0" borderId="9" xfId="1" applyNumberFormat="1" applyFont="1" applyBorder="1" applyAlignment="1" applyProtection="1">
      <alignment horizontal="center" vertical="center"/>
    </xf>
    <xf numFmtId="2" fontId="13" fillId="0" borderId="27" xfId="1" applyNumberFormat="1" applyFont="1" applyBorder="1" applyAlignment="1" applyProtection="1">
      <alignment horizontal="center" vertical="center"/>
    </xf>
    <xf numFmtId="0" fontId="34" fillId="0" borderId="13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44" fontId="27" fillId="0" borderId="10" xfId="2" applyFont="1" applyBorder="1" applyAlignment="1" applyProtection="1">
      <alignment horizontal="center" vertical="center"/>
    </xf>
    <xf numFmtId="44" fontId="27" fillId="0" borderId="11" xfId="2" applyFont="1" applyBorder="1" applyAlignment="1" applyProtection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4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0</xdr:row>
      <xdr:rowOff>142875</xdr:rowOff>
    </xdr:from>
    <xdr:to>
      <xdr:col>1</xdr:col>
      <xdr:colOff>466725</xdr:colOff>
      <xdr:row>4</xdr:row>
      <xdr:rowOff>57150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A095B0D6-4A97-424D-B187-E57046C0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144780</xdr:rowOff>
    </xdr:from>
    <xdr:to>
      <xdr:col>1</xdr:col>
      <xdr:colOff>464820</xdr:colOff>
      <xdr:row>4</xdr:row>
      <xdr:rowOff>114300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128C8D04-8C2C-49AB-853B-B0B5E2B55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D669-4BEC-4BB6-8D97-CE20DBC7AE55}">
  <sheetPr>
    <pageSetUpPr fitToPage="1"/>
  </sheetPr>
  <dimension ref="A1:Q43"/>
  <sheetViews>
    <sheetView topLeftCell="A11" zoomScaleNormal="100" workbookViewId="0">
      <selection activeCell="J23" sqref="J23"/>
    </sheetView>
  </sheetViews>
  <sheetFormatPr baseColWidth="10" defaultRowHeight="15" x14ac:dyDescent="0.25"/>
  <cols>
    <col min="1" max="1" width="4" customWidth="1"/>
    <col min="3" max="3" width="12.42578125" customWidth="1"/>
    <col min="5" max="5" width="13.5703125" customWidth="1"/>
    <col min="6" max="6" width="14.42578125" customWidth="1"/>
    <col min="7" max="7" width="13.28515625" customWidth="1"/>
    <col min="8" max="8" width="24.85546875" customWidth="1"/>
    <col min="9" max="9" width="2.85546875" customWidth="1"/>
    <col min="10" max="10" width="23.7109375" customWidth="1"/>
    <col min="11" max="11" width="3.140625" customWidth="1"/>
    <col min="13" max="13" width="26" customWidth="1"/>
  </cols>
  <sheetData>
    <row r="1" spans="1:13" x14ac:dyDescent="0.25">
      <c r="L1" s="1" t="s">
        <v>0</v>
      </c>
    </row>
    <row r="2" spans="1:13" ht="36" customHeight="1" x14ac:dyDescent="0.25">
      <c r="C2" s="2" t="s">
        <v>49</v>
      </c>
      <c r="D2" s="2"/>
      <c r="L2" s="77" t="s">
        <v>1</v>
      </c>
    </row>
    <row r="3" spans="1:13" ht="15.75" customHeight="1" thickBot="1" x14ac:dyDescent="0.3">
      <c r="C3" s="115" t="s">
        <v>2</v>
      </c>
      <c r="D3" s="116"/>
      <c r="E3" s="117"/>
      <c r="F3" s="121" t="s">
        <v>3</v>
      </c>
      <c r="G3" s="122"/>
      <c r="H3" s="122"/>
      <c r="I3" s="123">
        <v>2026</v>
      </c>
      <c r="J3" s="124"/>
      <c r="L3" s="4" t="s">
        <v>4</v>
      </c>
    </row>
    <row r="4" spans="1:13" ht="15.75" customHeight="1" thickBot="1" x14ac:dyDescent="0.3">
      <c r="C4" s="118"/>
      <c r="D4" s="119"/>
      <c r="E4" s="120"/>
      <c r="F4" s="126" t="s">
        <v>27</v>
      </c>
      <c r="G4" s="127"/>
      <c r="H4" s="128"/>
      <c r="I4" s="129" t="e">
        <f>J42</f>
        <v>#DIV/0!</v>
      </c>
      <c r="J4" s="130"/>
      <c r="L4" s="4" t="s">
        <v>5</v>
      </c>
    </row>
    <row r="6" spans="1:13" ht="15.75" x14ac:dyDescent="0.25">
      <c r="B6" s="125" t="s">
        <v>6</v>
      </c>
      <c r="C6" s="125"/>
      <c r="D6" s="125"/>
      <c r="E6" s="125"/>
      <c r="F6" s="125"/>
      <c r="G6" s="125"/>
      <c r="H6" s="125"/>
      <c r="I6" s="125"/>
      <c r="J6" s="125"/>
    </row>
    <row r="7" spans="1:13" ht="10.5" customHeight="1" x14ac:dyDescent="0.25">
      <c r="B7" s="92"/>
      <c r="C7" s="92"/>
      <c r="D7" s="92"/>
      <c r="E7" s="92"/>
      <c r="F7" s="92"/>
      <c r="G7" s="92"/>
      <c r="H7" s="92"/>
      <c r="I7" s="92"/>
      <c r="J7" s="92"/>
    </row>
    <row r="8" spans="1:13" ht="54.75" customHeight="1" x14ac:dyDescent="0.25">
      <c r="A8" s="109" t="s">
        <v>56</v>
      </c>
      <c r="B8" s="109"/>
      <c r="C8" s="109"/>
      <c r="D8" s="109"/>
      <c r="E8" s="109"/>
      <c r="F8" s="109"/>
      <c r="G8" s="109"/>
      <c r="H8" s="109"/>
      <c r="I8" s="109"/>
      <c r="J8" s="109"/>
    </row>
    <row r="9" spans="1:13" ht="15.75" thickBot="1" x14ac:dyDescent="0.3"/>
    <row r="10" spans="1:13" ht="30" customHeight="1" x14ac:dyDescent="0.25">
      <c r="A10" s="5"/>
      <c r="B10" s="110" t="s">
        <v>7</v>
      </c>
      <c r="C10" s="110"/>
      <c r="D10" s="110"/>
      <c r="E10" s="110"/>
      <c r="F10" s="110"/>
      <c r="G10" s="110"/>
      <c r="H10" s="110"/>
      <c r="I10" s="110"/>
      <c r="J10" s="110"/>
      <c r="K10" s="6"/>
      <c r="L10" s="7"/>
    </row>
    <row r="11" spans="1:13" ht="33" customHeight="1" x14ac:dyDescent="0.25">
      <c r="A11" s="11"/>
      <c r="B11" s="114" t="s">
        <v>54</v>
      </c>
      <c r="C11" s="114"/>
      <c r="D11" s="114"/>
      <c r="E11" s="114"/>
      <c r="F11" s="114"/>
      <c r="G11" s="114"/>
      <c r="H11" s="114"/>
      <c r="I11" s="91"/>
      <c r="J11" s="79"/>
      <c r="K11" s="25"/>
      <c r="L11" s="26"/>
      <c r="M11" s="26"/>
    </row>
    <row r="12" spans="1:13" ht="3.75" customHeight="1" thickBot="1" x14ac:dyDescent="0.3">
      <c r="A12" s="8"/>
      <c r="B12" s="9"/>
      <c r="C12" s="9"/>
      <c r="D12" s="9"/>
      <c r="E12" s="9"/>
      <c r="F12" s="9"/>
      <c r="G12" s="9"/>
      <c r="H12" s="9"/>
      <c r="I12" s="9"/>
      <c r="J12" s="27"/>
      <c r="K12" s="28"/>
      <c r="L12" s="26"/>
      <c r="M12" s="26"/>
    </row>
    <row r="13" spans="1:13" ht="27.75" customHeight="1" thickTop="1" x14ac:dyDescent="0.25">
      <c r="A13" s="15"/>
      <c r="B13" s="111" t="s">
        <v>55</v>
      </c>
      <c r="C13" s="111"/>
      <c r="D13" s="111"/>
      <c r="E13" s="111"/>
      <c r="F13" s="111"/>
      <c r="G13" s="111"/>
      <c r="H13" s="111"/>
      <c r="I13" s="89"/>
      <c r="J13" s="80">
        <f>J15+J17+J19</f>
        <v>0</v>
      </c>
      <c r="K13" s="29"/>
      <c r="L13" s="26"/>
      <c r="M13" s="26"/>
    </row>
    <row r="14" spans="1:13" ht="3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27"/>
      <c r="K14" s="28"/>
      <c r="L14" s="26"/>
      <c r="M14" s="26"/>
    </row>
    <row r="15" spans="1:13" ht="32.25" customHeight="1" x14ac:dyDescent="0.25">
      <c r="A15" s="11"/>
      <c r="B15" s="13"/>
      <c r="C15" s="112" t="s">
        <v>50</v>
      </c>
      <c r="D15" s="112"/>
      <c r="E15" s="113"/>
      <c r="F15" s="113"/>
      <c r="G15" s="113"/>
      <c r="H15" s="113"/>
      <c r="I15" s="90"/>
      <c r="J15" s="79"/>
      <c r="K15" s="25"/>
      <c r="L15" s="26"/>
      <c r="M15" s="26"/>
    </row>
    <row r="16" spans="1:13" ht="4.5" customHeight="1" x14ac:dyDescent="0.25">
      <c r="A16" s="8"/>
      <c r="B16" s="22"/>
      <c r="C16" s="23"/>
      <c r="D16" s="23"/>
      <c r="E16" s="24"/>
      <c r="F16" s="24"/>
      <c r="G16" s="24"/>
      <c r="H16" s="24"/>
      <c r="I16" s="24"/>
      <c r="J16" s="33"/>
      <c r="K16" s="28"/>
      <c r="L16" s="26"/>
      <c r="M16" s="26"/>
    </row>
    <row r="17" spans="1:17" ht="32.25" customHeight="1" x14ac:dyDescent="0.25">
      <c r="A17" s="11"/>
      <c r="B17" s="13"/>
      <c r="C17" s="112" t="s">
        <v>51</v>
      </c>
      <c r="D17" s="112"/>
      <c r="E17" s="113"/>
      <c r="F17" s="113"/>
      <c r="G17" s="113"/>
      <c r="H17" s="113"/>
      <c r="I17" s="90"/>
      <c r="J17" s="79"/>
      <c r="K17" s="25"/>
      <c r="L17" s="26"/>
      <c r="M17" s="78"/>
    </row>
    <row r="18" spans="1:17" ht="3.75" customHeight="1" x14ac:dyDescent="0.25">
      <c r="A18" s="8"/>
      <c r="B18" s="22"/>
      <c r="C18" s="23"/>
      <c r="D18" s="23"/>
      <c r="E18" s="24"/>
      <c r="F18" s="24"/>
      <c r="G18" s="24"/>
      <c r="H18" s="24"/>
      <c r="I18" s="24"/>
      <c r="J18" s="33"/>
      <c r="K18" s="28"/>
      <c r="L18" s="26"/>
      <c r="M18" s="78"/>
    </row>
    <row r="19" spans="1:17" ht="35.25" customHeight="1" x14ac:dyDescent="0.25">
      <c r="A19" s="11"/>
      <c r="B19" s="13"/>
      <c r="C19" s="112" t="s">
        <v>52</v>
      </c>
      <c r="D19" s="112"/>
      <c r="E19" s="113"/>
      <c r="F19" s="113"/>
      <c r="G19" s="113"/>
      <c r="H19" s="113"/>
      <c r="I19" s="90"/>
      <c r="J19" s="79"/>
      <c r="K19" s="25"/>
      <c r="L19" s="26"/>
      <c r="M19" s="85" t="s">
        <v>9</v>
      </c>
    </row>
    <row r="20" spans="1:17" ht="3" customHeight="1" thickBot="1" x14ac:dyDescent="0.3">
      <c r="A20" s="8"/>
      <c r="B20" s="22"/>
      <c r="C20" s="23"/>
      <c r="D20" s="23"/>
      <c r="E20" s="24"/>
      <c r="F20" s="24"/>
      <c r="G20" s="24"/>
      <c r="H20" s="24"/>
      <c r="I20" s="24"/>
      <c r="J20" s="30"/>
      <c r="K20" s="28"/>
      <c r="L20" s="26"/>
      <c r="M20" s="84"/>
    </row>
    <row r="21" spans="1:17" ht="44.25" customHeight="1" thickTop="1" x14ac:dyDescent="0.25">
      <c r="A21" s="15"/>
      <c r="B21" s="111" t="s">
        <v>8</v>
      </c>
      <c r="C21" s="111"/>
      <c r="D21" s="111"/>
      <c r="E21" s="111"/>
      <c r="F21" s="111"/>
      <c r="G21" s="111"/>
      <c r="H21" s="111"/>
      <c r="I21" s="89"/>
      <c r="J21" s="80">
        <f>IF(J13&lt;=M21,J11+J13,J11+M21)</f>
        <v>0</v>
      </c>
      <c r="K21" s="29"/>
      <c r="L21" s="26"/>
      <c r="M21" s="86">
        <f>J11*50/100</f>
        <v>0</v>
      </c>
    </row>
    <row r="22" spans="1:17" ht="6" customHeight="1" thickBot="1" x14ac:dyDescent="0.3">
      <c r="A22" s="8"/>
      <c r="B22" s="14"/>
      <c r="C22" s="14"/>
      <c r="D22" s="14"/>
      <c r="E22" s="14"/>
      <c r="F22" s="14"/>
      <c r="G22" s="14"/>
      <c r="H22" s="14"/>
      <c r="I22" s="14"/>
      <c r="J22" s="31"/>
      <c r="K22" s="32"/>
      <c r="L22" s="26"/>
      <c r="M22" s="26"/>
    </row>
    <row r="23" spans="1:17" ht="62.25" customHeight="1" thickTop="1" x14ac:dyDescent="0.25">
      <c r="A23" s="15"/>
      <c r="B23" s="111" t="s">
        <v>57</v>
      </c>
      <c r="C23" s="111"/>
      <c r="D23" s="111"/>
      <c r="E23" s="111"/>
      <c r="F23" s="111"/>
      <c r="G23" s="111"/>
      <c r="H23" s="111"/>
      <c r="I23" s="89"/>
      <c r="J23" s="21"/>
      <c r="K23" s="29"/>
      <c r="L23" s="26"/>
      <c r="M23" s="26"/>
      <c r="Q23" s="16"/>
    </row>
    <row r="24" spans="1:17" ht="3.75" customHeight="1" thickBot="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9"/>
      <c r="K24" s="20"/>
      <c r="Q24" s="16"/>
    </row>
    <row r="25" spans="1:17" ht="15.75" thickBot="1" x14ac:dyDescent="0.3"/>
    <row r="26" spans="1:17" x14ac:dyDescent="0.25">
      <c r="A26" s="5"/>
      <c r="B26" s="34" t="s">
        <v>10</v>
      </c>
      <c r="C26" s="35" t="s">
        <v>11</v>
      </c>
      <c r="D26" s="35"/>
      <c r="E26" s="36"/>
      <c r="F26" s="36"/>
      <c r="G26" s="36"/>
      <c r="H26" s="36"/>
      <c r="I26" s="36"/>
      <c r="J26" s="36"/>
      <c r="K26" s="37"/>
    </row>
    <row r="27" spans="1:17" ht="6.75" customHeight="1" x14ac:dyDescent="0.25">
      <c r="A27" s="8"/>
      <c r="B27" s="38"/>
      <c r="C27" s="38"/>
      <c r="D27" s="38"/>
      <c r="K27" s="10"/>
    </row>
    <row r="28" spans="1:17" x14ac:dyDescent="0.25">
      <c r="A28" s="8"/>
      <c r="B28" s="39" t="s">
        <v>12</v>
      </c>
      <c r="C28" s="38"/>
      <c r="D28" s="38"/>
      <c r="K28" s="10"/>
    </row>
    <row r="29" spans="1:17" ht="15.75" thickBot="1" x14ac:dyDescent="0.3">
      <c r="A29" s="8"/>
      <c r="B29" s="100" t="s">
        <v>15</v>
      </c>
      <c r="C29" s="100"/>
      <c r="D29" s="100"/>
      <c r="E29" s="100"/>
      <c r="F29" s="100"/>
      <c r="G29" s="101" t="s">
        <v>13</v>
      </c>
      <c r="H29" s="88">
        <f>J23</f>
        <v>0</v>
      </c>
      <c r="I29" s="103" t="s">
        <v>13</v>
      </c>
      <c r="J29" s="105" t="e">
        <f>H29/24/H30</f>
        <v>#DIV/0!</v>
      </c>
      <c r="K29" s="107" t="s">
        <v>14</v>
      </c>
    </row>
    <row r="30" spans="1:17" ht="15.75" thickBot="1" x14ac:dyDescent="0.3">
      <c r="A30" s="17"/>
      <c r="B30" s="100" t="s">
        <v>16</v>
      </c>
      <c r="C30" s="100"/>
      <c r="D30" s="100"/>
      <c r="E30" s="100"/>
      <c r="F30" s="100"/>
      <c r="G30" s="102"/>
      <c r="H30" s="81">
        <f>J21</f>
        <v>0</v>
      </c>
      <c r="I30" s="104"/>
      <c r="J30" s="106"/>
      <c r="K30" s="108"/>
    </row>
    <row r="31" spans="1:17" ht="15.75" thickBot="1" x14ac:dyDescent="0.3"/>
    <row r="32" spans="1:17" x14ac:dyDescent="0.25">
      <c r="A32" s="5"/>
      <c r="B32" s="34" t="s">
        <v>17</v>
      </c>
      <c r="C32" s="35" t="s">
        <v>23</v>
      </c>
      <c r="D32" s="35"/>
      <c r="E32" s="36"/>
      <c r="F32" s="36"/>
      <c r="G32" s="36"/>
      <c r="H32" s="36"/>
      <c r="I32" s="36"/>
      <c r="J32" s="36"/>
      <c r="K32" s="37"/>
    </row>
    <row r="33" spans="1:11" ht="5.25" customHeight="1" x14ac:dyDescent="0.25">
      <c r="A33" s="8"/>
      <c r="K33" s="10"/>
    </row>
    <row r="34" spans="1:11" x14ac:dyDescent="0.25">
      <c r="A34" s="8"/>
      <c r="B34" s="40" t="s">
        <v>21</v>
      </c>
      <c r="C34" s="41"/>
      <c r="D34" s="41"/>
      <c r="E34" s="41"/>
      <c r="F34" s="42">
        <v>94.42</v>
      </c>
      <c r="G34" s="43" t="s">
        <v>14</v>
      </c>
      <c r="H34" s="41"/>
      <c r="I34" s="44" t="s">
        <v>18</v>
      </c>
      <c r="J34" s="45">
        <v>0.3</v>
      </c>
      <c r="K34" s="10"/>
    </row>
    <row r="35" spans="1:11" ht="5.25" customHeight="1" x14ac:dyDescent="0.25">
      <c r="A35" s="8"/>
      <c r="K35" s="10"/>
    </row>
    <row r="36" spans="1:11" ht="26.25" customHeight="1" thickBot="1" x14ac:dyDescent="0.3">
      <c r="A36" s="17"/>
      <c r="B36" s="97" t="s">
        <v>19</v>
      </c>
      <c r="C36" s="97"/>
      <c r="D36" s="97"/>
      <c r="E36" s="97"/>
      <c r="F36" s="46" t="e">
        <f>IF(J29&gt;=F34,F34,J29)</f>
        <v>#DIV/0!</v>
      </c>
      <c r="G36" s="47" t="s">
        <v>20</v>
      </c>
      <c r="H36" s="48" t="s">
        <v>18</v>
      </c>
      <c r="I36" s="47" t="s">
        <v>13</v>
      </c>
      <c r="J36" s="76" t="e">
        <f>F36*J34</f>
        <v>#DIV/0!</v>
      </c>
      <c r="K36" s="49" t="s">
        <v>14</v>
      </c>
    </row>
    <row r="37" spans="1:11" ht="15.75" thickBot="1" x14ac:dyDescent="0.3"/>
    <row r="38" spans="1:11" ht="31.5" customHeight="1" x14ac:dyDescent="0.25">
      <c r="A38" s="5"/>
      <c r="B38" s="34" t="s">
        <v>22</v>
      </c>
      <c r="C38" s="98" t="s">
        <v>26</v>
      </c>
      <c r="D38" s="98"/>
      <c r="E38" s="98"/>
      <c r="F38" s="98"/>
      <c r="G38" s="98"/>
      <c r="H38" s="98"/>
      <c r="I38" s="98"/>
      <c r="J38" s="98"/>
      <c r="K38" s="99"/>
    </row>
    <row r="39" spans="1:11" ht="4.5" customHeight="1" x14ac:dyDescent="0.25">
      <c r="A39" s="8"/>
      <c r="K39" s="10"/>
    </row>
    <row r="40" spans="1:11" ht="30" customHeight="1" x14ac:dyDescent="0.25">
      <c r="A40" s="8"/>
      <c r="B40" s="93" t="s">
        <v>24</v>
      </c>
      <c r="C40" s="94"/>
      <c r="D40" s="94"/>
      <c r="E40" s="94"/>
      <c r="F40" s="94"/>
      <c r="G40" s="87" t="s">
        <v>20</v>
      </c>
      <c r="H40" s="87" t="s">
        <v>25</v>
      </c>
      <c r="I40" s="50" t="s">
        <v>13</v>
      </c>
      <c r="J40" s="51"/>
      <c r="K40" s="10"/>
    </row>
    <row r="41" spans="1:11" ht="4.5" customHeight="1" x14ac:dyDescent="0.25">
      <c r="A41" s="8"/>
      <c r="B41" s="52"/>
      <c r="C41" s="52"/>
      <c r="D41" s="52"/>
      <c r="E41" s="52"/>
      <c r="F41" s="52"/>
      <c r="G41" s="52"/>
      <c r="H41" s="52"/>
      <c r="I41" s="52"/>
      <c r="J41" s="52"/>
      <c r="K41" s="10"/>
    </row>
    <row r="42" spans="1:11" ht="26.25" customHeight="1" x14ac:dyDescent="0.25">
      <c r="A42" s="8"/>
      <c r="B42" s="95">
        <f>J21</f>
        <v>0</v>
      </c>
      <c r="C42" s="96"/>
      <c r="D42" s="96"/>
      <c r="E42" s="96"/>
      <c r="F42" s="96"/>
      <c r="G42" s="66" t="s">
        <v>20</v>
      </c>
      <c r="H42" s="67" t="e">
        <f>J36</f>
        <v>#DIV/0!</v>
      </c>
      <c r="I42" s="50" t="s">
        <v>13</v>
      </c>
      <c r="J42" s="53" t="e">
        <f>B42*24*H42</f>
        <v>#DIV/0!</v>
      </c>
      <c r="K42" s="10"/>
    </row>
    <row r="43" spans="1:11" ht="4.5" customHeight="1" thickBot="1" x14ac:dyDescent="0.3">
      <c r="A43" s="17"/>
      <c r="B43" s="54"/>
      <c r="C43" s="54"/>
      <c r="D43" s="54"/>
      <c r="E43" s="54"/>
      <c r="F43" s="54"/>
      <c r="G43" s="54"/>
      <c r="H43" s="54"/>
      <c r="I43" s="54"/>
      <c r="J43" s="54"/>
      <c r="K43" s="55"/>
    </row>
  </sheetData>
  <sheetProtection algorithmName="SHA-512" hashValue="A6xfNznRiBUN7v1ptP7a7Y2/04KhNx44ORg0uyE7xqNFzXMjo+wuheeWOvC+iGtjk9Gf2pUTK8ryoQOdOlUKig==" saltValue="3TLQnY2udbLWzI1R/9td/Q==" spinCount="100000" sheet="1" objects="1" scenarios="1" selectLockedCells="1"/>
  <mergeCells count="25">
    <mergeCell ref="C3:E4"/>
    <mergeCell ref="F3:H3"/>
    <mergeCell ref="I3:J3"/>
    <mergeCell ref="B6:J6"/>
    <mergeCell ref="F4:H4"/>
    <mergeCell ref="I4:J4"/>
    <mergeCell ref="A8:J8"/>
    <mergeCell ref="B10:J10"/>
    <mergeCell ref="B13:H13"/>
    <mergeCell ref="C15:H15"/>
    <mergeCell ref="B23:H23"/>
    <mergeCell ref="B11:H11"/>
    <mergeCell ref="C17:H17"/>
    <mergeCell ref="C19:H19"/>
    <mergeCell ref="B21:H21"/>
    <mergeCell ref="B40:F40"/>
    <mergeCell ref="B42:F42"/>
    <mergeCell ref="B36:E36"/>
    <mergeCell ref="C38:K38"/>
    <mergeCell ref="B29:F29"/>
    <mergeCell ref="G29:G30"/>
    <mergeCell ref="I29:I30"/>
    <mergeCell ref="J29:J30"/>
    <mergeCell ref="K29:K30"/>
    <mergeCell ref="B30:F30"/>
  </mergeCells>
  <conditionalFormatting sqref="J11">
    <cfRule type="expression" priority="43">
      <formula>$F$8="le type accueil Périscolaire Tap"</formula>
    </cfRule>
    <cfRule type="expression" dxfId="3" priority="44">
      <formula>$F$8="le type accueil Périscolaire hors Tap et le type accueil Périscolaire Tap"</formula>
    </cfRule>
    <cfRule type="expression" dxfId="2" priority="45">
      <formula>$F$8="le type accueil Périscolaire hors Tap"</formula>
    </cfRule>
  </conditionalFormatting>
  <conditionalFormatting sqref="J15:J20">
    <cfRule type="expression" priority="1">
      <formula>$F$8="le type accueil Périscolaire Tap"</formula>
    </cfRule>
    <cfRule type="expression" dxfId="1" priority="2">
      <formula>$F$8="le type accueil Périscolaire hors Tap et le type accueil Périscolaire Tap"</formula>
    </cfRule>
    <cfRule type="expression" dxfId="0" priority="3">
      <formula>$F$8="le type accueil Périscolaire hors Tap"</formula>
    </cfRule>
  </conditionalFormatting>
  <pageMargins left="0.7" right="0.7" top="0.75" bottom="0.75" header="0.3" footer="0.3"/>
  <pageSetup paperSize="9" scale="66" orientation="portrait" verticalDpi="0" r:id="rId1"/>
  <colBreaks count="1" manualBreakCount="1">
    <brk id="11" max="1048575" man="1"/>
  </colBreaks>
  <ignoredErrors>
    <ignoredError sqref="J13 J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45AD-283A-40A9-A543-88A9B1CBB416}">
  <sheetPr>
    <pageSetUpPr fitToPage="1"/>
  </sheetPr>
  <dimension ref="A1:M44"/>
  <sheetViews>
    <sheetView tabSelected="1" topLeftCell="A9" zoomScaleNormal="100" workbookViewId="0">
      <selection activeCell="J14" sqref="J14"/>
    </sheetView>
  </sheetViews>
  <sheetFormatPr baseColWidth="10" defaultRowHeight="15" x14ac:dyDescent="0.25"/>
  <cols>
    <col min="1" max="1" width="4" customWidth="1"/>
    <col min="5" max="5" width="13.5703125" customWidth="1"/>
    <col min="6" max="6" width="13" customWidth="1"/>
    <col min="8" max="8" width="24.5703125" customWidth="1"/>
    <col min="9" max="9" width="2.85546875" customWidth="1"/>
    <col min="10" max="10" width="23.7109375" customWidth="1"/>
    <col min="11" max="11" width="3.140625" customWidth="1"/>
    <col min="13" max="13" width="26" customWidth="1"/>
  </cols>
  <sheetData>
    <row r="1" spans="1:12" x14ac:dyDescent="0.25">
      <c r="L1" s="1" t="s">
        <v>0</v>
      </c>
    </row>
    <row r="2" spans="1:12" ht="18" x14ac:dyDescent="0.25">
      <c r="C2" s="61" t="s">
        <v>30</v>
      </c>
      <c r="D2" s="2"/>
      <c r="L2" s="3" t="s">
        <v>1</v>
      </c>
    </row>
    <row r="3" spans="1:12" ht="29.25" customHeight="1" x14ac:dyDescent="0.25">
      <c r="C3" s="141" t="s">
        <v>48</v>
      </c>
      <c r="D3" s="141"/>
      <c r="E3" s="141"/>
      <c r="F3" s="141"/>
      <c r="G3" s="141"/>
      <c r="H3" s="141"/>
      <c r="I3" s="141"/>
      <c r="J3" s="141"/>
      <c r="L3" s="3"/>
    </row>
    <row r="4" spans="1:12" ht="15.75" customHeight="1" thickBot="1" x14ac:dyDescent="0.3">
      <c r="C4" s="115" t="s">
        <v>2</v>
      </c>
      <c r="D4" s="116"/>
      <c r="E4" s="117"/>
      <c r="F4" s="121" t="s">
        <v>3</v>
      </c>
      <c r="G4" s="122"/>
      <c r="H4" s="122"/>
      <c r="I4" s="123">
        <v>2026</v>
      </c>
      <c r="J4" s="124"/>
      <c r="L4" s="4" t="s">
        <v>4</v>
      </c>
    </row>
    <row r="5" spans="1:12" ht="15.75" customHeight="1" thickBot="1" x14ac:dyDescent="0.3">
      <c r="C5" s="118"/>
      <c r="D5" s="119"/>
      <c r="E5" s="120"/>
      <c r="F5" s="142" t="s">
        <v>28</v>
      </c>
      <c r="G5" s="143"/>
      <c r="H5" s="144"/>
      <c r="I5" s="145" t="e">
        <f>J43</f>
        <v>#DIV/0!</v>
      </c>
      <c r="J5" s="146"/>
      <c r="L5" s="4" t="s">
        <v>5</v>
      </c>
    </row>
    <row r="7" spans="1:12" ht="15.75" x14ac:dyDescent="0.25">
      <c r="B7" s="125" t="s">
        <v>6</v>
      </c>
      <c r="C7" s="125"/>
      <c r="D7" s="125"/>
      <c r="E7" s="125"/>
      <c r="F7" s="125"/>
      <c r="G7" s="125"/>
      <c r="H7" s="125"/>
      <c r="I7" s="125"/>
      <c r="J7" s="125"/>
    </row>
    <row r="8" spans="1:12" ht="10.5" customHeight="1" x14ac:dyDescent="0.25">
      <c r="B8" s="92"/>
      <c r="C8" s="92"/>
      <c r="D8" s="92"/>
      <c r="E8" s="92"/>
      <c r="F8" s="92"/>
      <c r="G8" s="92"/>
      <c r="H8" s="92"/>
      <c r="I8" s="92"/>
      <c r="J8" s="92"/>
    </row>
    <row r="9" spans="1:12" ht="54.75" customHeight="1" x14ac:dyDescent="0.25">
      <c r="A9" s="109" t="s">
        <v>56</v>
      </c>
      <c r="B9" s="109"/>
      <c r="C9" s="109"/>
      <c r="D9" s="109"/>
      <c r="E9" s="109"/>
      <c r="F9" s="109"/>
      <c r="G9" s="109"/>
      <c r="H9" s="109"/>
      <c r="I9" s="109"/>
      <c r="J9" s="109"/>
    </row>
    <row r="11" spans="1:12" ht="15.75" thickBot="1" x14ac:dyDescent="0.3"/>
    <row r="12" spans="1:12" x14ac:dyDescent="0.25">
      <c r="A12" s="5"/>
      <c r="B12" s="138" t="s">
        <v>29</v>
      </c>
      <c r="C12" s="138"/>
      <c r="D12" s="138"/>
      <c r="E12" s="138"/>
      <c r="F12" s="138"/>
      <c r="G12" s="138"/>
      <c r="H12" s="138"/>
      <c r="I12" s="138"/>
      <c r="J12" s="138"/>
      <c r="K12" s="37"/>
    </row>
    <row r="13" spans="1:12" ht="12.75" customHeight="1" x14ac:dyDescent="0.25">
      <c r="A13" s="8"/>
      <c r="B13" s="139" t="s">
        <v>31</v>
      </c>
      <c r="C13" s="140"/>
      <c r="D13" s="140"/>
      <c r="E13" s="140"/>
      <c r="F13" s="140"/>
      <c r="G13" s="140"/>
      <c r="H13" s="140"/>
      <c r="I13" s="140"/>
      <c r="J13" s="140"/>
      <c r="K13" s="10"/>
    </row>
    <row r="14" spans="1:12" x14ac:dyDescent="0.25">
      <c r="A14" s="11"/>
      <c r="B14" s="56" t="s">
        <v>53</v>
      </c>
      <c r="C14" s="56"/>
      <c r="D14" s="56"/>
      <c r="E14" s="56"/>
      <c r="F14" s="56"/>
      <c r="G14" s="56"/>
      <c r="H14" s="56"/>
      <c r="I14" s="56"/>
      <c r="J14" s="83"/>
      <c r="K14" s="12"/>
    </row>
    <row r="15" spans="1:12" ht="6" customHeight="1" x14ac:dyDescent="0.25">
      <c r="A15" s="8"/>
      <c r="B15" s="52"/>
      <c r="C15" s="52"/>
      <c r="D15" s="52"/>
      <c r="E15" s="52"/>
      <c r="F15" s="52"/>
      <c r="G15" s="52"/>
      <c r="H15" s="52"/>
      <c r="I15" s="52"/>
      <c r="J15" s="52"/>
      <c r="K15" s="10"/>
    </row>
    <row r="16" spans="1:12" ht="15.75" thickBot="1" x14ac:dyDescent="0.3">
      <c r="A16" s="57"/>
      <c r="B16" s="58" t="s">
        <v>33</v>
      </c>
      <c r="C16" s="58"/>
      <c r="D16" s="58"/>
      <c r="E16" s="58"/>
      <c r="F16" s="58"/>
      <c r="G16" s="58"/>
      <c r="H16" s="58"/>
      <c r="I16" s="58"/>
      <c r="J16" s="59"/>
      <c r="K16" s="60"/>
    </row>
    <row r="17" spans="1:13" ht="15.75" thickBot="1" x14ac:dyDescent="0.3"/>
    <row r="18" spans="1:13" x14ac:dyDescent="0.25">
      <c r="A18" s="5"/>
      <c r="B18" s="69" t="s">
        <v>10</v>
      </c>
      <c r="C18" s="70" t="s">
        <v>32</v>
      </c>
      <c r="D18" s="70"/>
      <c r="E18" s="62"/>
      <c r="F18" s="62"/>
      <c r="G18" s="62"/>
      <c r="H18" s="62"/>
      <c r="I18" s="62"/>
      <c r="J18" s="62"/>
      <c r="K18" s="37"/>
    </row>
    <row r="19" spans="1:13" ht="5.25" customHeight="1" x14ac:dyDescent="0.25">
      <c r="A19" s="8"/>
      <c r="C19" s="63"/>
      <c r="K19" s="10"/>
    </row>
    <row r="20" spans="1:13" ht="32.25" customHeight="1" x14ac:dyDescent="0.25">
      <c r="A20" s="8"/>
      <c r="B20" s="93" t="s">
        <v>34</v>
      </c>
      <c r="C20" s="94"/>
      <c r="D20" s="94"/>
      <c r="E20" s="94"/>
      <c r="F20" s="94"/>
      <c r="G20" s="64" t="s">
        <v>20</v>
      </c>
      <c r="H20" s="87" t="s">
        <v>33</v>
      </c>
      <c r="I20" s="50" t="s">
        <v>13</v>
      </c>
      <c r="J20" s="51"/>
      <c r="K20" s="10"/>
    </row>
    <row r="21" spans="1:13" ht="7.5" customHeight="1" x14ac:dyDescent="0.25">
      <c r="A21" s="8"/>
      <c r="B21" s="52"/>
      <c r="C21" s="52"/>
      <c r="D21" s="52"/>
      <c r="E21" s="52"/>
      <c r="F21" s="52"/>
      <c r="G21" s="52"/>
      <c r="H21" s="52"/>
      <c r="I21" s="52"/>
      <c r="J21" s="52"/>
      <c r="K21" s="10"/>
    </row>
    <row r="22" spans="1:13" x14ac:dyDescent="0.25">
      <c r="A22" s="8"/>
      <c r="B22" s="134">
        <f>IF('PS LAEP'!J21*24&gt;J14,J14,'PS LAEP'!J21*24)</f>
        <v>0</v>
      </c>
      <c r="C22" s="135"/>
      <c r="D22" s="135"/>
      <c r="E22" s="135"/>
      <c r="F22" s="135"/>
      <c r="G22" s="64" t="s">
        <v>20</v>
      </c>
      <c r="H22" s="65">
        <f>J16</f>
        <v>0</v>
      </c>
      <c r="I22" s="50" t="s">
        <v>13</v>
      </c>
      <c r="J22" s="53">
        <f>B22*H22</f>
        <v>0</v>
      </c>
      <c r="K22" s="10"/>
    </row>
    <row r="23" spans="1:13" ht="15.75" thickBot="1" x14ac:dyDescent="0.3">
      <c r="A23" s="17"/>
      <c r="B23" s="54"/>
      <c r="C23" s="54"/>
      <c r="D23" s="54"/>
      <c r="E23" s="54"/>
      <c r="F23" s="54"/>
      <c r="G23" s="54"/>
      <c r="H23" s="54"/>
      <c r="I23" s="54"/>
      <c r="J23" s="54"/>
      <c r="K23" s="55"/>
    </row>
    <row r="24" spans="1:13" ht="15.75" thickBot="1" x14ac:dyDescent="0.3"/>
    <row r="25" spans="1:13" x14ac:dyDescent="0.25">
      <c r="A25" s="5"/>
      <c r="B25" s="69" t="s">
        <v>17</v>
      </c>
      <c r="C25" s="70" t="s">
        <v>35</v>
      </c>
      <c r="D25" s="70"/>
      <c r="E25" s="62"/>
      <c r="F25" s="62"/>
      <c r="G25" s="62"/>
      <c r="H25" s="62"/>
      <c r="I25" s="62"/>
      <c r="J25" s="62"/>
      <c r="K25" s="37"/>
    </row>
    <row r="26" spans="1:13" x14ac:dyDescent="0.25">
      <c r="A26" s="8"/>
      <c r="C26" s="63"/>
      <c r="K26" s="10"/>
      <c r="M26" s="82"/>
    </row>
    <row r="27" spans="1:13" ht="28.5" customHeight="1" x14ac:dyDescent="0.25">
      <c r="A27" s="8"/>
      <c r="B27" s="93" t="s">
        <v>37</v>
      </c>
      <c r="C27" s="94"/>
      <c r="D27" s="94"/>
      <c r="E27" s="94"/>
      <c r="F27" s="94"/>
      <c r="G27" s="64" t="s">
        <v>20</v>
      </c>
      <c r="H27" s="87" t="s">
        <v>36</v>
      </c>
      <c r="I27" s="50" t="s">
        <v>13</v>
      </c>
      <c r="J27" s="51"/>
      <c r="K27" s="10"/>
    </row>
    <row r="28" spans="1:13" x14ac:dyDescent="0.25">
      <c r="A28" s="8"/>
      <c r="B28" s="52"/>
      <c r="C28" s="52"/>
      <c r="D28" s="52"/>
      <c r="E28" s="52"/>
      <c r="F28" s="52"/>
      <c r="G28" s="52"/>
      <c r="H28" s="52"/>
      <c r="I28" s="52"/>
      <c r="J28" s="52"/>
      <c r="K28" s="10"/>
    </row>
    <row r="29" spans="1:13" x14ac:dyDescent="0.25">
      <c r="A29" s="8"/>
      <c r="B29" s="134">
        <f>IF('PS LAEP'!J21*24&lt;=J14,0,IF(J16+J14=0,'PS LAEP'!J21*24,IF('PS LAEP'!J21*24&gt;J14,'PS LAEP'!J21*24-J14)))</f>
        <v>0</v>
      </c>
      <c r="C29" s="135"/>
      <c r="D29" s="135"/>
      <c r="E29" s="135"/>
      <c r="F29" s="135"/>
      <c r="G29" s="64" t="s">
        <v>20</v>
      </c>
      <c r="H29" s="68">
        <v>20</v>
      </c>
      <c r="I29" s="50" t="s">
        <v>13</v>
      </c>
      <c r="J29" s="53">
        <f>B29*H29</f>
        <v>0</v>
      </c>
      <c r="K29" s="10"/>
    </row>
    <row r="30" spans="1:13" ht="15.75" thickBot="1" x14ac:dyDescent="0.3">
      <c r="A30" s="17"/>
      <c r="B30" s="54"/>
      <c r="C30" s="54"/>
      <c r="D30" s="54"/>
      <c r="E30" s="54"/>
      <c r="F30" s="54"/>
      <c r="G30" s="54"/>
      <c r="H30" s="54"/>
      <c r="I30" s="54"/>
      <c r="J30" s="54"/>
      <c r="K30" s="55"/>
    </row>
    <row r="31" spans="1:13" ht="15.75" thickBot="1" x14ac:dyDescent="0.3"/>
    <row r="32" spans="1:13" x14ac:dyDescent="0.25">
      <c r="A32" s="5"/>
      <c r="B32" s="69" t="s">
        <v>22</v>
      </c>
      <c r="C32" s="70" t="s">
        <v>38</v>
      </c>
      <c r="D32" s="70"/>
      <c r="E32" s="62"/>
      <c r="F32" s="62"/>
      <c r="G32" s="62"/>
      <c r="H32" s="62"/>
      <c r="I32" s="62"/>
      <c r="J32" s="62"/>
      <c r="K32" s="37"/>
    </row>
    <row r="33" spans="1:12" x14ac:dyDescent="0.25">
      <c r="A33" s="8"/>
      <c r="C33" s="63"/>
      <c r="K33" s="10"/>
    </row>
    <row r="34" spans="1:12" ht="29.25" customHeight="1" x14ac:dyDescent="0.25">
      <c r="A34" s="8"/>
      <c r="B34" s="93" t="s">
        <v>39</v>
      </c>
      <c r="C34" s="94"/>
      <c r="D34" s="94"/>
      <c r="E34" s="94"/>
      <c r="F34" s="94"/>
      <c r="G34" s="64" t="s">
        <v>40</v>
      </c>
      <c r="H34" s="87" t="s">
        <v>58</v>
      </c>
      <c r="I34" s="50" t="s">
        <v>13</v>
      </c>
      <c r="J34" s="51"/>
      <c r="K34" s="10"/>
    </row>
    <row r="35" spans="1:12" x14ac:dyDescent="0.25">
      <c r="A35" s="8"/>
      <c r="B35" s="52"/>
      <c r="C35" s="52"/>
      <c r="D35" s="52"/>
      <c r="E35" s="52"/>
      <c r="F35" s="52"/>
      <c r="G35" s="52"/>
      <c r="H35" s="52"/>
      <c r="I35" s="52"/>
      <c r="J35" s="52"/>
      <c r="K35" s="10"/>
    </row>
    <row r="36" spans="1:12" x14ac:dyDescent="0.25">
      <c r="A36" s="8"/>
      <c r="B36" s="131" t="e">
        <f>J22+J29+'PS LAEP'!J42</f>
        <v>#DIV/0!</v>
      </c>
      <c r="C36" s="132"/>
      <c r="D36" s="132"/>
      <c r="E36" s="132"/>
      <c r="F36" s="132"/>
      <c r="G36" s="64" t="s">
        <v>40</v>
      </c>
      <c r="H36" s="65">
        <f>'PS LAEP'!J23</f>
        <v>0</v>
      </c>
      <c r="I36" s="50" t="s">
        <v>13</v>
      </c>
      <c r="J36" s="71" t="e">
        <f>B36/H36</f>
        <v>#DIV/0!</v>
      </c>
      <c r="K36" s="10"/>
    </row>
    <row r="37" spans="1:12" ht="15.75" thickBot="1" x14ac:dyDescent="0.3">
      <c r="A37" s="17"/>
      <c r="B37" s="54"/>
      <c r="C37" s="54"/>
      <c r="D37" s="54"/>
      <c r="E37" s="54"/>
      <c r="F37" s="54"/>
      <c r="G37" s="54"/>
      <c r="H37" s="54"/>
      <c r="I37" s="54"/>
      <c r="J37" s="54"/>
      <c r="K37" s="55"/>
    </row>
    <row r="38" spans="1:12" ht="15.75" thickBot="1" x14ac:dyDescent="0.3"/>
    <row r="39" spans="1:12" ht="30.75" customHeight="1" x14ac:dyDescent="0.25">
      <c r="A39" s="5"/>
      <c r="B39" s="69" t="s">
        <v>41</v>
      </c>
      <c r="C39" s="136" t="s">
        <v>47</v>
      </c>
      <c r="D39" s="136"/>
      <c r="E39" s="136"/>
      <c r="F39" s="136"/>
      <c r="G39" s="136"/>
      <c r="H39" s="136"/>
      <c r="I39" s="136"/>
      <c r="J39" s="136"/>
      <c r="K39" s="137"/>
    </row>
    <row r="40" spans="1:12" x14ac:dyDescent="0.25">
      <c r="A40" s="8"/>
      <c r="C40" s="63"/>
      <c r="K40" s="10"/>
    </row>
    <row r="41" spans="1:12" ht="28.5" customHeight="1" x14ac:dyDescent="0.25">
      <c r="A41" s="8"/>
      <c r="B41" s="93" t="s">
        <v>42</v>
      </c>
      <c r="C41" s="94"/>
      <c r="D41" s="72" t="s">
        <v>43</v>
      </c>
      <c r="E41" s="94" t="s">
        <v>44</v>
      </c>
      <c r="F41" s="94"/>
      <c r="G41" s="73" t="s">
        <v>45</v>
      </c>
      <c r="H41" s="72" t="s">
        <v>46</v>
      </c>
      <c r="I41" s="50" t="s">
        <v>13</v>
      </c>
      <c r="J41" s="51"/>
      <c r="K41" s="10"/>
    </row>
    <row r="42" spans="1:12" x14ac:dyDescent="0.25">
      <c r="A42" s="8"/>
      <c r="B42" s="52"/>
      <c r="C42" s="52"/>
      <c r="D42" s="52"/>
      <c r="E42" s="52"/>
      <c r="F42" s="52"/>
      <c r="G42" s="52"/>
      <c r="H42" s="52"/>
      <c r="I42" s="52"/>
      <c r="J42" s="52"/>
      <c r="K42" s="10"/>
    </row>
    <row r="43" spans="1:12" x14ac:dyDescent="0.25">
      <c r="A43" s="8"/>
      <c r="B43" s="131">
        <f>J22</f>
        <v>0</v>
      </c>
      <c r="C43" s="132"/>
      <c r="D43" s="74" t="s">
        <v>43</v>
      </c>
      <c r="E43" s="132">
        <f>J29</f>
        <v>0</v>
      </c>
      <c r="F43" s="132"/>
      <c r="G43" s="133" t="e">
        <f>IF(J36&lt;=0.8,0,IF(J36&gt;=1,-(B43+E43),H36*0.8-B36))</f>
        <v>#DIV/0!</v>
      </c>
      <c r="H43" s="133"/>
      <c r="I43" s="50" t="s">
        <v>13</v>
      </c>
      <c r="J43" s="53" t="e">
        <f>B43+E43+G43</f>
        <v>#DIV/0!</v>
      </c>
      <c r="K43" s="10"/>
      <c r="L43" s="75"/>
    </row>
    <row r="44" spans="1:12" ht="15.75" thickBot="1" x14ac:dyDescent="0.3">
      <c r="A44" s="17"/>
      <c r="B44" s="54"/>
      <c r="C44" s="54"/>
      <c r="D44" s="54"/>
      <c r="E44" s="54"/>
      <c r="F44" s="54"/>
      <c r="G44" s="54"/>
      <c r="H44" s="54"/>
      <c r="I44" s="54"/>
      <c r="J44" s="54"/>
      <c r="K44" s="55"/>
    </row>
  </sheetData>
  <sheetProtection algorithmName="SHA-512" hashValue="21OQLomiYaNKg60sVLRuYe8nf/HTgW0yKoDbWZKTXpbGqLQ+fvVSTMVdW9EBQD66QLvaYo4gUj2X58Shg3Qaqg==" saltValue="RucfIVcxEaLNoLZ7jzD9uw==" spinCount="100000" sheet="1" objects="1" scenarios="1" selectLockedCells="1"/>
  <mergeCells count="22">
    <mergeCell ref="C3:J3"/>
    <mergeCell ref="C4:E5"/>
    <mergeCell ref="F4:H4"/>
    <mergeCell ref="I4:J4"/>
    <mergeCell ref="F5:H5"/>
    <mergeCell ref="I5:J5"/>
    <mergeCell ref="B12:J12"/>
    <mergeCell ref="B13:J13"/>
    <mergeCell ref="B20:F20"/>
    <mergeCell ref="B22:F22"/>
    <mergeCell ref="B7:J7"/>
    <mergeCell ref="A9:J9"/>
    <mergeCell ref="B43:C43"/>
    <mergeCell ref="E43:F43"/>
    <mergeCell ref="G43:H43"/>
    <mergeCell ref="B27:F27"/>
    <mergeCell ref="B29:F29"/>
    <mergeCell ref="B34:F34"/>
    <mergeCell ref="B36:F36"/>
    <mergeCell ref="C39:K39"/>
    <mergeCell ref="B41:C41"/>
    <mergeCell ref="E41:F41"/>
  </mergeCells>
  <pageMargins left="0.7" right="0.7" top="0.75" bottom="0.75" header="0.3" footer="0.3"/>
  <pageSetup paperSize="9" scale="6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PS LAEP</vt:lpstr>
      <vt:lpstr>BT LAEP</vt:lpstr>
      <vt:lpstr>'BT LAEP'!Zone_d_impression</vt:lpstr>
      <vt:lpstr>'PS LAEP'!Zone_d_impression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SOARES 081</dc:creator>
  <cp:lastModifiedBy>Cecile SOARES 081</cp:lastModifiedBy>
  <cp:lastPrinted>2025-03-28T13:04:59Z</cp:lastPrinted>
  <dcterms:created xsi:type="dcterms:W3CDTF">2025-03-28T11:17:00Z</dcterms:created>
  <dcterms:modified xsi:type="dcterms:W3CDTF">2026-05-28T11:55:05Z</dcterms:modified>
</cp:coreProperties>
</file>