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TATIONS DE SERVICE\2025\alsh\outil calcul droit PS BT et compl inclusif\"/>
    </mc:Choice>
  </mc:AlternateContent>
  <xr:revisionPtr revIDLastSave="0" documentId="13_ncr:1_{A53E320E-930D-4386-83B4-0C599BC02A71}" xr6:coauthVersionLast="47" xr6:coauthVersionMax="47" xr10:uidLastSave="{00000000-0000-0000-0000-000000000000}"/>
  <bookViews>
    <workbookView xWindow="330" yWindow="-120" windowWidth="28590" windowHeight="15720" xr2:uid="{84E44334-B595-4794-B5C7-3FFFCDAF108D}"/>
  </bookViews>
  <sheets>
    <sheet name=" PS ALSH et compl. inclusif" sheetId="1" r:id="rId1"/>
    <sheet name="BT offres existante et nouvelle" sheetId="3" r:id="rId2"/>
  </sheets>
  <definedNames>
    <definedName name="_xlnm.Print_Area" localSheetId="0">' PS ALSH et compl. inclusif'!$A$1:$K$54</definedName>
    <definedName name="_xlnm.Print_Area" localSheetId="1">'BT offres existante et nouvelle'!$A$1:$K$49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3" l="1"/>
  <c r="B46" i="1"/>
  <c r="H27" i="1"/>
  <c r="J11" i="3" l="1"/>
  <c r="J15" i="3"/>
  <c r="H41" i="3" s="1"/>
  <c r="J13" i="3"/>
  <c r="J9" i="3"/>
  <c r="B27" i="3" l="1"/>
  <c r="B34" i="3"/>
  <c r="L13" i="3"/>
  <c r="J46" i="1"/>
  <c r="H53" i="1" s="1"/>
  <c r="H39" i="1"/>
  <c r="B39" i="1"/>
  <c r="H26" i="1"/>
  <c r="J12" i="1"/>
  <c r="I6" i="1" l="1"/>
  <c r="J26" i="1"/>
  <c r="F33" i="1" s="1"/>
  <c r="J33" i="1" s="1"/>
  <c r="J34" i="3" l="1"/>
  <c r="E48" i="3" s="1"/>
  <c r="J27" i="3"/>
  <c r="B48" i="3" s="1"/>
  <c r="E39" i="1"/>
  <c r="J39" i="1" s="1"/>
  <c r="B53" i="1" s="1"/>
  <c r="J53" i="1" l="1"/>
  <c r="B41" i="3" s="1"/>
  <c r="J41" i="3" s="1"/>
  <c r="G48" i="3" s="1"/>
  <c r="J48" i="3" s="1"/>
  <c r="I5" i="3" s="1"/>
  <c r="I5" i="1"/>
</calcChain>
</file>

<file path=xl/sharedStrings.xml><?xml version="1.0" encoding="utf-8"?>
<sst xmlns="http://schemas.openxmlformats.org/spreadsheetml/2006/main" count="115" uniqueCount="71">
  <si>
    <t>SIMULATION</t>
  </si>
  <si>
    <t xml:space="preserve">Année </t>
  </si>
  <si>
    <t>Montant total PS ALSH</t>
  </si>
  <si>
    <t>Les calculs se font automatiquement.</t>
  </si>
  <si>
    <t>Du 1er janvier au 31 décembre</t>
  </si>
  <si>
    <t>Taux de ressortissants du régime général</t>
  </si>
  <si>
    <t>Étape 1</t>
  </si>
  <si>
    <t>=</t>
  </si>
  <si>
    <t>/h</t>
  </si>
  <si>
    <t>Détermination du coût horaire à retenir pour le calcul de la PS</t>
  </si>
  <si>
    <t>Calcul du prix de revient</t>
  </si>
  <si>
    <t>Étape 2</t>
  </si>
  <si>
    <t>Nbre d'heures de présences totales</t>
  </si>
  <si>
    <r>
      <t xml:space="preserve">Prix de revient retenu 
</t>
    </r>
    <r>
      <rPr>
        <b/>
        <i/>
        <sz val="8"/>
        <color rgb="FF0070C0"/>
        <rFont val="Arial"/>
        <family val="2"/>
      </rPr>
      <t>(dans la limite du prix plafond)</t>
    </r>
  </si>
  <si>
    <t>X</t>
  </si>
  <si>
    <t>Taux de la PS</t>
  </si>
  <si>
    <t>Montant PS ALSH unitaire</t>
  </si>
  <si>
    <t>Étape 3</t>
  </si>
  <si>
    <t>Taux RG</t>
  </si>
  <si>
    <t>Étape 4</t>
  </si>
  <si>
    <t>+</t>
  </si>
  <si>
    <t>Complément inclusif AEEH</t>
  </si>
  <si>
    <t>Étape 6</t>
  </si>
  <si>
    <t>Montant Horaire</t>
  </si>
  <si>
    <t>complément inclusif</t>
  </si>
  <si>
    <t>Montant BT</t>
  </si>
  <si>
    <t>Données de référence bonus territoire Ctg - offre existante</t>
  </si>
  <si>
    <t>Montant forfaitaire pour les heures existantes</t>
  </si>
  <si>
    <t>Étape 7</t>
  </si>
  <si>
    <t>Nombre d'heures existantes</t>
  </si>
  <si>
    <t>Nombre d'heures de présence totales (après application du taux Rg) plafonné à l'existant</t>
  </si>
  <si>
    <t>Montant du bonus territoire - offre nouvelle</t>
  </si>
  <si>
    <t>Montant forfaitaire par heure de l'offre existante</t>
  </si>
  <si>
    <t>Montant forfaitaire par heure de l'offre nouvelle</t>
  </si>
  <si>
    <r>
      <t xml:space="preserve">Nombre d'heures nouvelles (après application du taux Rg) plafonné à </t>
    </r>
    <r>
      <rPr>
        <b/>
        <sz val="11"/>
        <color rgb="FF7030A0"/>
        <rFont val="Arial"/>
        <family val="2"/>
      </rPr>
      <t>25%</t>
    </r>
    <r>
      <rPr>
        <sz val="11"/>
        <color theme="1"/>
        <rFont val="Arial"/>
        <family val="2"/>
      </rPr>
      <t xml:space="preserve"> de l'existant  </t>
    </r>
  </si>
  <si>
    <t xml:space="preserve">Montant du bonus territoire - offre existante </t>
  </si>
  <si>
    <t>Taux de financement (80%)</t>
  </si>
  <si>
    <t>somme des subventions de fonctionnement sur fonds nationaux</t>
  </si>
  <si>
    <t>/</t>
  </si>
  <si>
    <t>Total des charges y compris le compte 86</t>
  </si>
  <si>
    <t>BT offre existante</t>
  </si>
  <si>
    <t>BT offre nouvelle</t>
  </si>
  <si>
    <t>-</t>
  </si>
  <si>
    <t>écrêtement pour taux de financement &gt;80%</t>
  </si>
  <si>
    <r>
      <t>Montant PS ALSH</t>
    </r>
    <r>
      <rPr>
        <b/>
        <sz val="11"/>
        <color theme="5" tint="-0.249977111117893"/>
        <rFont val="Arial"/>
        <family val="2"/>
      </rPr>
      <t xml:space="preserve"> pouvant être déclaré en 70623 </t>
    </r>
    <r>
      <rPr>
        <b/>
        <sz val="8"/>
        <color theme="5" tint="-0.249977111117893"/>
        <rFont val="Arial"/>
        <family val="2"/>
      </rPr>
      <t xml:space="preserve">(Prestation de Service reçue de la Caf) </t>
    </r>
    <r>
      <rPr>
        <b/>
        <i/>
        <sz val="10"/>
        <color theme="5" tint="-0.249977111117893"/>
        <rFont val="Arial"/>
        <family val="2"/>
      </rPr>
      <t>pour les partenaires en comptabilité d'engagement (= rattaché à l'exercice)</t>
    </r>
  </si>
  <si>
    <r>
      <t xml:space="preserve">Montant BT offre existante + offre nouvelle dans la limite de 80% de financement </t>
    </r>
    <r>
      <rPr>
        <b/>
        <sz val="11"/>
        <color rgb="FF0070C0"/>
        <rFont val="Arial"/>
        <family val="2"/>
      </rPr>
      <t xml:space="preserve">pouvant être déclaré en 70626 </t>
    </r>
    <r>
      <rPr>
        <b/>
        <sz val="8"/>
        <color rgb="FF0070C0"/>
        <rFont val="Arial"/>
        <family val="2"/>
      </rPr>
      <t xml:space="preserve">(Montant Bonus Territoire Convention Territoriale Globale) </t>
    </r>
    <r>
      <rPr>
        <b/>
        <i/>
        <sz val="10"/>
        <color rgb="FF0070C0"/>
        <rFont val="Arial"/>
        <family val="2"/>
      </rPr>
      <t>pour les partenaires en comptabilité d'engagement (= rattaché à l'exercice)</t>
    </r>
  </si>
  <si>
    <t>PS ALSH PÉRISCOLAIRE</t>
  </si>
  <si>
    <t>Total des dépenses du périscolaire (périscolaire hors Tap + périscolaire Tap)
y compris contributions volontaires (compte 86)</t>
  </si>
  <si>
    <t>Total des dépenses du périscolaire</t>
  </si>
  <si>
    <t>Prix plafond Périscolaire</t>
  </si>
  <si>
    <t>Montant du complément inclusif pour le périscolaire</t>
  </si>
  <si>
    <t>Nombre d'heures de présence périscolaire bénéficiaires de l'Aeeh ouvrant droit</t>
  </si>
  <si>
    <t>Montant PS ALSH Périscolaire</t>
  </si>
  <si>
    <t>BONUS TERRITOIRE PÉRISCOLAIRE</t>
  </si>
  <si>
    <t>Vous pourrez trouver ces données dans votre avenant ou convention Périscolaire en cours. 
Merci d'arrondir le nombre d'heures à l'heure supérieure</t>
  </si>
  <si>
    <t>Accueil Périscolaire hors Tap et Périscolaire Tap
financé par la PS ALSH Périscolaire</t>
  </si>
  <si>
    <t>Seules les cases grisées sont à compléter.</t>
  </si>
  <si>
    <t>Seules les cases grisées sont à compléter</t>
  </si>
  <si>
    <t>Total des dépenses du périscolaire
y compris contributions volontaires (compte 86)</t>
  </si>
  <si>
    <r>
      <t xml:space="preserve">- dont Nbre d'heures de présence pour les enfants en situation de handicap </t>
    </r>
    <r>
      <rPr>
        <u/>
        <sz val="11"/>
        <color theme="1"/>
        <rFont val="Arial"/>
        <family val="2"/>
      </rPr>
      <t>bénéficiaires de l'AEEH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 xml:space="preserve">(réalisées éventuellement arrondies à l'heure supérieure)
</t>
    </r>
    <r>
      <rPr>
        <sz val="10"/>
        <color rgb="FFFF0000"/>
        <rFont val="Arial"/>
        <family val="2"/>
      </rPr>
      <t xml:space="preserve">/!\ </t>
    </r>
    <r>
      <rPr>
        <i/>
        <sz val="10"/>
        <color rgb="FFFF0000"/>
        <rFont val="Arial"/>
        <family val="2"/>
      </rPr>
      <t>attention à ne pas calculer cette donnée à la plage</t>
    </r>
  </si>
  <si>
    <t>Nombre heures de présence</t>
  </si>
  <si>
    <t>Accueil Périscolaire financé par la PS ALSH Périscolaire</t>
  </si>
  <si>
    <t>Type accueil Périscolaire (Hors Tap + Tap)</t>
  </si>
  <si>
    <t>Montant de la PS ALSH pour Périscolaire</t>
  </si>
  <si>
    <t>Types accueil Périscolaire hors Tap + hors Tap</t>
  </si>
  <si>
    <r>
      <t xml:space="preserve">Nombre d'heures de présence 
</t>
    </r>
    <r>
      <rPr>
        <i/>
        <sz val="10"/>
        <color theme="1"/>
        <rFont val="Arial"/>
        <family val="2"/>
      </rPr>
      <t>(Pour le Périscolaire hors Tap réalisées calculées à la plage dans la limite de 9h00 par jour)
(Pour le périscolaire Tap réalisées calculées à la plage dans la limite de 3h00 par enfant, par semaine et par an). Le nombre de semaines est basé selon le(s) calendrier(s) scolaire(s) en vigueur</t>
    </r>
  </si>
  <si>
    <t>Il s'agit d'un outil de simulation des financements et non un engagement de la Caf sur les montants qui seront versés</t>
  </si>
  <si>
    <t xml:space="preserve">Celui-ci a vocation uniquement à vous aider à comprendre le calcul de vos droits PS au regard de ce qui se fait dans le système et de la règlementation en vigueur. </t>
  </si>
  <si>
    <t>A compter de l'exercice 2025, le périscolaire Tap fusionne avec le périscolaire hors Tap, les heures Tap sont donc à enregistrer avec celles hors Tap. Sur la déclaration réelle, il vous sera demandé d'identifier les heures Tap -6 ans et Tap +6 ans.</t>
  </si>
  <si>
    <r>
      <t xml:space="preserve">Nombre d'heures de présence 
</t>
    </r>
    <r>
      <rPr>
        <i/>
        <sz val="10"/>
        <color theme="1"/>
        <rFont val="Arial"/>
        <family val="2"/>
      </rPr>
      <t>(Pour le Périscolaire hors Tap réalisées calculées à la plage dans la limite de 9h00 par jour)</t>
    </r>
    <r>
      <rPr>
        <sz val="11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(Pour le périscolaire Tap réalisées calculées à la plage dans la limite de 3h00 par enfant et par semaine scolaire). Le nombre de semaines est basé selon le(s) calendrier(s) scolaire(s) en vigueur</t>
    </r>
  </si>
  <si>
    <t>sont uniquement concernés les ALSH intégrés à une CTG, bénéficiant d'un cofinancement communal et/ou inter communal (y compris sous forme de contributions volontaires) et conventionnés Alsh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</si>
</sst>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\ &quot;€&quot;_-;\-* #,##0.000\ &quot;€&quot;_-;_-* &quot;-&quot;??\ &quot;€&quot;_-;_-@_-"/>
    <numFmt numFmtId="165" formatCode="_-* #,##0.00\ _€_-;\-* #,##0.00\ _€_-;_-* &quot;-&quot;??\ _€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i/>
      <sz val="8"/>
      <color rgb="FF0070C0"/>
      <name val="Arial"/>
      <family val="2"/>
    </font>
    <font>
      <b/>
      <u/>
      <sz val="11"/>
      <color rgb="FF0070C0"/>
      <name val="Arial"/>
      <family val="2"/>
    </font>
    <font>
      <b/>
      <sz val="12"/>
      <color rgb="FF7030A0"/>
      <name val="Arial"/>
      <family val="2"/>
    </font>
    <font>
      <b/>
      <sz val="11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1"/>
      <color theme="5" tint="-0.249977111117893"/>
      <name val="Arial"/>
      <family val="2"/>
    </font>
    <font>
      <b/>
      <u/>
      <sz val="11"/>
      <color theme="5" tint="-0.249977111117893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rgb="FF0070C0"/>
      <name val="Arial"/>
      <family val="2"/>
    </font>
    <font>
      <i/>
      <sz val="10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8"/>
      <color theme="5" tint="-0.249977111117893"/>
      <name val="Arial"/>
      <family val="2"/>
    </font>
    <font>
      <b/>
      <i/>
      <sz val="10"/>
      <color theme="5" tint="-0.249977111117893"/>
      <name val="Arial"/>
      <family val="2"/>
    </font>
    <font>
      <b/>
      <sz val="8"/>
      <color rgb="FF0070C0"/>
      <name val="Arial"/>
      <family val="2"/>
    </font>
    <font>
      <b/>
      <i/>
      <sz val="10"/>
      <color rgb="FF0070C0"/>
      <name val="Arial"/>
      <family val="2"/>
    </font>
    <font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3" fillId="2" borderId="14" xfId="0" applyFont="1" applyFill="1" applyBorder="1" applyProtection="1">
      <protection locked="0"/>
    </xf>
    <xf numFmtId="44" fontId="3" fillId="3" borderId="17" xfId="2" applyFont="1" applyFill="1" applyBorder="1" applyProtection="1">
      <protection locked="0"/>
    </xf>
    <xf numFmtId="0" fontId="0" fillId="0" borderId="0" xfId="0" applyProtection="1"/>
    <xf numFmtId="0" fontId="0" fillId="0" borderId="5" xfId="0" applyBorder="1" applyProtection="1"/>
    <xf numFmtId="0" fontId="6" fillId="0" borderId="6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23" fillId="0" borderId="6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14" fillId="0" borderId="0" xfId="0" applyFont="1" applyFill="1" applyBorder="1" applyAlignment="1" applyProtection="1">
      <alignment vertical="top"/>
    </xf>
    <xf numFmtId="0" fontId="0" fillId="0" borderId="9" xfId="0" applyBorder="1" applyProtection="1"/>
    <xf numFmtId="0" fontId="3" fillId="0" borderId="3" xfId="0" quotePrefix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0" xfId="0" applyFont="1" applyBorder="1" applyProtection="1"/>
    <xf numFmtId="44" fontId="27" fillId="0" borderId="3" xfId="0" applyNumberFormat="1" applyFont="1" applyBorder="1" applyAlignment="1" applyProtection="1">
      <alignment vertical="center"/>
    </xf>
    <xf numFmtId="44" fontId="3" fillId="0" borderId="4" xfId="2" applyFont="1" applyBorder="1" applyAlignment="1" applyProtection="1">
      <alignment vertic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44" fontId="18" fillId="0" borderId="3" xfId="0" applyNumberFormat="1" applyFont="1" applyBorder="1" applyAlignment="1" applyProtection="1">
      <alignment vertical="center"/>
    </xf>
    <xf numFmtId="10" fontId="3" fillId="0" borderId="4" xfId="3" applyNumberFormat="1" applyFont="1" applyBorder="1" applyAlignment="1" applyProtection="1">
      <alignment vertical="center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left" vertical="center"/>
    </xf>
    <xf numFmtId="43" fontId="3" fillId="0" borderId="3" xfId="1" quotePrefix="1" applyFont="1" applyBorder="1" applyAlignment="1" applyProtection="1">
      <alignment horizontal="center" vertical="center"/>
    </xf>
    <xf numFmtId="44" fontId="0" fillId="0" borderId="0" xfId="0" applyNumberFormat="1" applyProtection="1"/>
    <xf numFmtId="0" fontId="0" fillId="0" borderId="18" xfId="0" applyBorder="1" applyProtection="1"/>
    <xf numFmtId="0" fontId="0" fillId="0" borderId="16" xfId="0" applyBorder="1" applyProtection="1"/>
    <xf numFmtId="0" fontId="3" fillId="0" borderId="17" xfId="0" applyFont="1" applyBorder="1" applyProtection="1"/>
    <xf numFmtId="0" fontId="3" fillId="0" borderId="0" xfId="0" applyFont="1" applyFill="1" applyBorder="1" applyProtection="1"/>
    <xf numFmtId="0" fontId="0" fillId="0" borderId="15" xfId="0" applyBorder="1" applyProtection="1"/>
    <xf numFmtId="0" fontId="0" fillId="0" borderId="13" xfId="0" applyBorder="1" applyProtection="1"/>
    <xf numFmtId="0" fontId="3" fillId="0" borderId="14" xfId="0" applyFont="1" applyBorder="1" applyProtection="1"/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left"/>
    </xf>
    <xf numFmtId="0" fontId="20" fillId="0" borderId="0" xfId="0" applyFont="1" applyProtection="1"/>
    <xf numFmtId="0" fontId="0" fillId="0" borderId="30" xfId="0" applyBorder="1" applyProtection="1"/>
    <xf numFmtId="0" fontId="12" fillId="0" borderId="32" xfId="0" applyFont="1" applyBorder="1" applyAlignment="1" applyProtection="1"/>
    <xf numFmtId="0" fontId="3" fillId="0" borderId="0" xfId="0" applyFont="1" applyBorder="1" applyAlignment="1" applyProtection="1">
      <alignment horizontal="left" vertical="center"/>
    </xf>
    <xf numFmtId="9" fontId="3" fillId="0" borderId="0" xfId="3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 wrapText="1"/>
    </xf>
    <xf numFmtId="43" fontId="3" fillId="0" borderId="14" xfId="1" applyFont="1" applyFill="1" applyBorder="1" applyAlignment="1" applyProtection="1">
      <alignment horizontal="right" vertical="center"/>
    </xf>
    <xf numFmtId="43" fontId="34" fillId="0" borderId="15" xfId="1" applyFont="1" applyBorder="1" applyProtection="1"/>
    <xf numFmtId="165" fontId="28" fillId="0" borderId="0" xfId="0" applyNumberFormat="1" applyFont="1" applyProtection="1"/>
    <xf numFmtId="0" fontId="3" fillId="0" borderId="28" xfId="0" applyFont="1" applyBorder="1" applyAlignment="1" applyProtection="1">
      <alignment vertical="center"/>
    </xf>
    <xf numFmtId="0" fontId="0" fillId="0" borderId="29" xfId="0" applyBorder="1" applyProtection="1"/>
    <xf numFmtId="0" fontId="28" fillId="0" borderId="0" xfId="0" applyFont="1" applyProtection="1"/>
    <xf numFmtId="0" fontId="0" fillId="0" borderId="33" xfId="0" applyBorder="1" applyProtection="1"/>
    <xf numFmtId="0" fontId="3" fillId="0" borderId="34" xfId="0" applyFont="1" applyBorder="1" applyAlignment="1" applyProtection="1">
      <alignment horizontal="left" vertical="center" wrapText="1"/>
    </xf>
    <xf numFmtId="44" fontId="4" fillId="0" borderId="34" xfId="2" applyFont="1" applyFill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left"/>
    </xf>
    <xf numFmtId="44" fontId="4" fillId="4" borderId="31" xfId="2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 wrapText="1"/>
    </xf>
    <xf numFmtId="44" fontId="4" fillId="0" borderId="11" xfId="2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6" xfId="0" applyBorder="1" applyProtection="1"/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44" fontId="3" fillId="0" borderId="11" xfId="0" applyNumberFormat="1" applyFont="1" applyBorder="1" applyAlignment="1" applyProtection="1">
      <alignment horizontal="center" vertical="center"/>
    </xf>
    <xf numFmtId="43" fontId="3" fillId="0" borderId="11" xfId="1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Border="1" applyProtection="1"/>
    <xf numFmtId="44" fontId="18" fillId="0" borderId="0" xfId="2" applyFont="1" applyBorder="1" applyAlignment="1" applyProtection="1">
      <alignment horizontal="left"/>
    </xf>
    <xf numFmtId="0" fontId="18" fillId="0" borderId="0" xfId="0" quotePrefix="1" applyFont="1" applyBorder="1" applyProtection="1"/>
    <xf numFmtId="0" fontId="19" fillId="0" borderId="0" xfId="0" applyFont="1" applyBorder="1" applyAlignment="1" applyProtection="1">
      <alignment horizontal="right"/>
    </xf>
    <xf numFmtId="9" fontId="18" fillId="0" borderId="0" xfId="3" applyFont="1" applyBorder="1" applyAlignment="1" applyProtection="1">
      <alignment horizontal="center"/>
    </xf>
    <xf numFmtId="44" fontId="3" fillId="0" borderId="11" xfId="2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</xf>
    <xf numFmtId="164" fontId="3" fillId="0" borderId="11" xfId="2" applyNumberFormat="1" applyFont="1" applyBorder="1" applyAlignment="1" applyProtection="1">
      <alignment horizontal="right" vertical="center"/>
    </xf>
    <xf numFmtId="0" fontId="3" fillId="0" borderId="12" xfId="0" quotePrefix="1" applyFont="1" applyBorder="1" applyAlignment="1" applyProtection="1">
      <alignment horizontal="left" vertical="center"/>
    </xf>
    <xf numFmtId="9" fontId="3" fillId="0" borderId="3" xfId="0" applyNumberFormat="1" applyFont="1" applyBorder="1" applyAlignment="1" applyProtection="1">
      <alignment vertical="center"/>
    </xf>
    <xf numFmtId="0" fontId="21" fillId="0" borderId="6" xfId="0" applyFont="1" applyFill="1" applyBorder="1" applyAlignment="1" applyProtection="1">
      <alignment vertical="center"/>
    </xf>
    <xf numFmtId="0" fontId="22" fillId="0" borderId="6" xfId="0" applyFont="1" applyFill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4" fillId="0" borderId="32" xfId="0" applyFont="1" applyBorder="1" applyAlignment="1" applyProtection="1">
      <alignment horizontal="left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12" fillId="0" borderId="0" xfId="0" applyFont="1" applyAlignment="1" applyProtection="1"/>
    <xf numFmtId="9" fontId="3" fillId="4" borderId="0" xfId="3" applyFont="1" applyFill="1" applyBorder="1" applyAlignment="1" applyProtection="1">
      <alignment vertical="center"/>
      <protection locked="0"/>
    </xf>
    <xf numFmtId="43" fontId="3" fillId="4" borderId="14" xfId="1" applyFont="1" applyFill="1" applyBorder="1" applyAlignment="1" applyProtection="1">
      <alignment horizontal="right" vertical="center"/>
      <protection locked="0"/>
    </xf>
    <xf numFmtId="43" fontId="3" fillId="4" borderId="14" xfId="1" applyFont="1" applyFill="1" applyBorder="1" applyAlignment="1" applyProtection="1">
      <alignment vertical="center"/>
      <protection locked="0"/>
    </xf>
    <xf numFmtId="165" fontId="41" fillId="0" borderId="0" xfId="0" applyNumberFormat="1" applyFont="1" applyProtection="1"/>
    <xf numFmtId="0" fontId="41" fillId="0" borderId="0" xfId="0" applyFont="1" applyProtection="1"/>
    <xf numFmtId="0" fontId="10" fillId="0" borderId="0" xfId="0" applyFont="1" applyAlignment="1">
      <alignment vertical="center"/>
    </xf>
    <xf numFmtId="0" fontId="7" fillId="0" borderId="4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26" fillId="0" borderId="6" xfId="0" applyFont="1" applyFill="1" applyBorder="1" applyAlignment="1" applyProtection="1">
      <alignment horizontal="left" vertical="top" wrapText="1"/>
    </xf>
    <xf numFmtId="0" fontId="26" fillId="0" borderId="7" xfId="0" applyFont="1" applyFill="1" applyBorder="1" applyAlignment="1" applyProtection="1">
      <alignment horizontal="left" vertical="top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3" fillId="0" borderId="14" xfId="0" quotePrefix="1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/>
    </xf>
    <xf numFmtId="0" fontId="3" fillId="0" borderId="9" xfId="0" quotePrefix="1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center"/>
    </xf>
    <xf numFmtId="0" fontId="17" fillId="0" borderId="22" xfId="0" applyFont="1" applyBorder="1" applyAlignment="1" applyProtection="1">
      <alignment horizontal="center"/>
    </xf>
    <xf numFmtId="44" fontId="5" fillId="0" borderId="19" xfId="2" applyFont="1" applyBorder="1" applyAlignment="1" applyProtection="1">
      <alignment horizontal="center" vertical="center"/>
    </xf>
    <xf numFmtId="44" fontId="5" fillId="0" borderId="20" xfId="2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center"/>
    </xf>
    <xf numFmtId="44" fontId="24" fillId="0" borderId="19" xfId="2" applyFont="1" applyBorder="1" applyAlignment="1" applyProtection="1">
      <alignment horizontal="center" vertical="center"/>
    </xf>
    <xf numFmtId="44" fontId="24" fillId="0" borderId="20" xfId="2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44" fontId="3" fillId="0" borderId="0" xfId="0" quotePrefix="1" applyNumberFormat="1" applyFont="1" applyBorder="1" applyAlignment="1" applyProtection="1">
      <alignment horizontal="center" vertical="center"/>
    </xf>
    <xf numFmtId="44" fontId="3" fillId="0" borderId="11" xfId="0" applyNumberFormat="1" applyFont="1" applyBorder="1" applyAlignment="1" applyProtection="1">
      <alignment horizontal="center" vertical="center"/>
    </xf>
    <xf numFmtId="44" fontId="3" fillId="0" borderId="0" xfId="2" applyFont="1" applyBorder="1" applyAlignment="1" applyProtection="1">
      <alignment horizontal="right" vertical="center"/>
    </xf>
    <xf numFmtId="44" fontId="3" fillId="0" borderId="11" xfId="2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right"/>
    </xf>
    <xf numFmtId="0" fontId="30" fillId="0" borderId="31" xfId="0" applyFont="1" applyBorder="1" applyAlignment="1" applyProtection="1">
      <alignment horizontal="center"/>
    </xf>
    <xf numFmtId="0" fontId="40" fillId="0" borderId="0" xfId="0" applyFont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43" fontId="3" fillId="0" borderId="2" xfId="1" applyFont="1" applyBorder="1" applyAlignment="1" applyProtection="1">
      <alignment horizontal="center" vertical="center"/>
    </xf>
    <xf numFmtId="43" fontId="3" fillId="0" borderId="3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4" fontId="3" fillId="0" borderId="2" xfId="2" applyFont="1" applyBorder="1" applyAlignment="1" applyProtection="1">
      <alignment horizontal="center" vertical="center"/>
    </xf>
    <xf numFmtId="44" fontId="3" fillId="0" borderId="3" xfId="2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64" fontId="3" fillId="0" borderId="3" xfId="2" applyNumberFormat="1" applyFont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 applyProtection="1">
      <alignment horizontal="left" vertical="top" wrapText="1"/>
    </xf>
    <xf numFmtId="44" fontId="27" fillId="0" borderId="3" xfId="0" applyNumberFormat="1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left" vertical="top" wrapText="1"/>
    </xf>
    <xf numFmtId="0" fontId="30" fillId="0" borderId="6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34" xfId="0" applyFont="1" applyBorder="1" applyAlignment="1" applyProtection="1">
      <alignment horizontal="left" vertical="center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5</xdr:row>
      <xdr:rowOff>9525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786E3D07-847F-42FF-81A6-BA9F5A2E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3</xdr:row>
      <xdr:rowOff>66675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B7CA00FC-C688-4627-8552-486FA00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063A-9F0D-4516-B2B8-4DBAEEF19C03}">
  <sheetPr>
    <pageSetUpPr fitToPage="1"/>
  </sheetPr>
  <dimension ref="A1:Q54"/>
  <sheetViews>
    <sheetView tabSelected="1" zoomScaleNormal="100" workbookViewId="0">
      <selection activeCell="J14" sqref="J14"/>
    </sheetView>
  </sheetViews>
  <sheetFormatPr baseColWidth="10" defaultRowHeight="15" x14ac:dyDescent="0.25"/>
  <cols>
    <col min="1" max="1" width="2.7109375" style="3" customWidth="1"/>
    <col min="2" max="2" width="15" style="3" customWidth="1"/>
    <col min="3" max="3" width="11.42578125" style="3"/>
    <col min="4" max="4" width="2.7109375" style="3" customWidth="1"/>
    <col min="5" max="5" width="13.140625" style="3" customWidth="1"/>
    <col min="6" max="6" width="13.7109375" style="3" customWidth="1"/>
    <col min="7" max="7" width="3.42578125" style="3" customWidth="1"/>
    <col min="8" max="8" width="22" style="3" customWidth="1"/>
    <col min="9" max="9" width="3.85546875" style="3" customWidth="1"/>
    <col min="10" max="10" width="22.28515625" style="3" customWidth="1"/>
    <col min="11" max="11" width="2.7109375" style="3" bestFit="1" customWidth="1"/>
    <col min="12" max="16384" width="11.42578125" style="3"/>
  </cols>
  <sheetData>
    <row r="1" spans="1:12" x14ac:dyDescent="0.25">
      <c r="L1" s="36" t="s">
        <v>57</v>
      </c>
    </row>
    <row r="2" spans="1:12" ht="18" x14ac:dyDescent="0.25">
      <c r="C2" s="37" t="s">
        <v>46</v>
      </c>
      <c r="D2" s="37"/>
      <c r="L2" s="38" t="s">
        <v>3</v>
      </c>
    </row>
    <row r="3" spans="1:12" x14ac:dyDescent="0.25">
      <c r="L3" s="39"/>
    </row>
    <row r="4" spans="1:12" ht="15.75" customHeight="1" thickBot="1" x14ac:dyDescent="0.3">
      <c r="C4" s="116" t="s">
        <v>0</v>
      </c>
      <c r="D4" s="117"/>
      <c r="E4" s="118"/>
      <c r="F4" s="98" t="s">
        <v>1</v>
      </c>
      <c r="G4" s="99"/>
      <c r="H4" s="99"/>
      <c r="I4" s="112">
        <v>2025</v>
      </c>
      <c r="J4" s="113"/>
      <c r="L4" s="97" t="s">
        <v>66</v>
      </c>
    </row>
    <row r="5" spans="1:12" ht="15.75" customHeight="1" thickBot="1" x14ac:dyDescent="0.3">
      <c r="C5" s="119"/>
      <c r="D5" s="120"/>
      <c r="E5" s="121"/>
      <c r="F5" s="100" t="s">
        <v>2</v>
      </c>
      <c r="G5" s="101"/>
      <c r="H5" s="102"/>
      <c r="I5" s="114" t="e">
        <f>B53</f>
        <v>#DIV/0!</v>
      </c>
      <c r="J5" s="115"/>
      <c r="L5" s="97" t="s">
        <v>67</v>
      </c>
    </row>
    <row r="6" spans="1:12" ht="16.5" thickBot="1" x14ac:dyDescent="0.3">
      <c r="C6" s="122"/>
      <c r="D6" s="123"/>
      <c r="E6" s="124"/>
      <c r="F6" s="125" t="s">
        <v>21</v>
      </c>
      <c r="G6" s="126"/>
      <c r="H6" s="127"/>
      <c r="I6" s="128">
        <f>J46</f>
        <v>0</v>
      </c>
      <c r="J6" s="129"/>
      <c r="L6" s="39"/>
    </row>
    <row r="8" spans="1:12" ht="15.75" x14ac:dyDescent="0.25">
      <c r="B8" s="137" t="s">
        <v>61</v>
      </c>
      <c r="C8" s="137"/>
      <c r="D8" s="137"/>
      <c r="E8" s="137"/>
      <c r="F8" s="137"/>
      <c r="G8" s="137"/>
      <c r="H8" s="137"/>
      <c r="I8" s="137"/>
      <c r="J8" s="137"/>
    </row>
    <row r="9" spans="1:12" ht="10.5" customHeight="1" x14ac:dyDescent="0.25">
      <c r="B9" s="40"/>
      <c r="C9" s="40"/>
      <c r="D9" s="40"/>
      <c r="E9" s="40"/>
      <c r="F9" s="40"/>
      <c r="G9" s="40"/>
      <c r="H9" s="40"/>
      <c r="I9" s="40"/>
      <c r="J9" s="40"/>
    </row>
    <row r="10" spans="1:12" ht="35.25" customHeight="1" x14ac:dyDescent="0.25">
      <c r="A10" s="143" t="s">
        <v>68</v>
      </c>
      <c r="B10" s="143"/>
      <c r="C10" s="143"/>
      <c r="D10" s="143"/>
      <c r="E10" s="143"/>
      <c r="F10" s="143"/>
      <c r="G10" s="143"/>
      <c r="H10" s="143"/>
      <c r="I10" s="143"/>
      <c r="J10" s="143"/>
    </row>
    <row r="11" spans="1:12" ht="10.5" customHeight="1" thickBot="1" x14ac:dyDescent="0.3"/>
    <row r="12" spans="1:12" ht="15.75" thickBot="1" x14ac:dyDescent="0.3">
      <c r="A12" s="4"/>
      <c r="B12" s="141" t="s">
        <v>4</v>
      </c>
      <c r="C12" s="141"/>
      <c r="D12" s="141"/>
      <c r="E12" s="141"/>
      <c r="F12" s="141"/>
      <c r="G12" s="141"/>
      <c r="H12" s="141"/>
      <c r="I12" s="41"/>
      <c r="J12" s="42">
        <f>I4</f>
        <v>2025</v>
      </c>
      <c r="K12" s="8"/>
    </row>
    <row r="13" spans="1:12" ht="30" customHeight="1" thickTop="1" x14ac:dyDescent="0.25">
      <c r="A13" s="44"/>
      <c r="B13" s="142" t="s">
        <v>62</v>
      </c>
      <c r="C13" s="142"/>
      <c r="D13" s="142"/>
      <c r="E13" s="142"/>
      <c r="F13" s="142"/>
      <c r="G13" s="142"/>
      <c r="H13" s="142"/>
      <c r="I13" s="142"/>
      <c r="J13" s="142"/>
      <c r="K13" s="45"/>
      <c r="L13" s="91"/>
    </row>
    <row r="14" spans="1:12" x14ac:dyDescent="0.25">
      <c r="A14" s="9"/>
      <c r="B14" s="139" t="s">
        <v>5</v>
      </c>
      <c r="C14" s="139"/>
      <c r="D14" s="139"/>
      <c r="E14" s="139"/>
      <c r="F14" s="139"/>
      <c r="G14" s="139"/>
      <c r="H14" s="139"/>
      <c r="I14" s="46"/>
      <c r="J14" s="92"/>
      <c r="K14" s="12"/>
    </row>
    <row r="15" spans="1:12" ht="3.75" customHeight="1" x14ac:dyDescent="0.25">
      <c r="A15" s="9"/>
      <c r="B15" s="48"/>
      <c r="C15" s="48"/>
      <c r="D15" s="48"/>
      <c r="E15" s="48"/>
      <c r="F15" s="48"/>
      <c r="G15" s="48"/>
      <c r="H15" s="48"/>
      <c r="I15" s="48"/>
      <c r="J15" s="49"/>
      <c r="K15" s="12"/>
    </row>
    <row r="16" spans="1:12" ht="63" customHeight="1" x14ac:dyDescent="0.25">
      <c r="A16" s="34"/>
      <c r="B16" s="140" t="s">
        <v>69</v>
      </c>
      <c r="C16" s="140"/>
      <c r="D16" s="140"/>
      <c r="E16" s="140"/>
      <c r="F16" s="140"/>
      <c r="G16" s="140"/>
      <c r="H16" s="140"/>
      <c r="I16" s="50"/>
      <c r="J16" s="93"/>
      <c r="K16" s="33"/>
    </row>
    <row r="17" spans="1:17" ht="3" customHeight="1" x14ac:dyDescent="0.25">
      <c r="A17" s="9"/>
      <c r="B17" s="48"/>
      <c r="C17" s="48"/>
      <c r="D17" s="48"/>
      <c r="E17" s="48"/>
      <c r="F17" s="48"/>
      <c r="G17" s="48"/>
      <c r="H17" s="48"/>
      <c r="I17" s="48"/>
      <c r="J17" s="49"/>
      <c r="K17" s="12"/>
    </row>
    <row r="18" spans="1:17" ht="57.75" customHeight="1" x14ac:dyDescent="0.25">
      <c r="A18" s="34"/>
      <c r="B18" s="88"/>
      <c r="C18" s="107" t="s">
        <v>59</v>
      </c>
      <c r="D18" s="107"/>
      <c r="E18" s="108"/>
      <c r="F18" s="108"/>
      <c r="G18" s="108"/>
      <c r="H18" s="108"/>
      <c r="I18" s="89"/>
      <c r="J18" s="94"/>
      <c r="K18" s="33"/>
    </row>
    <row r="19" spans="1:17" ht="6" customHeight="1" thickBot="1" x14ac:dyDescent="0.3">
      <c r="A19" s="9"/>
      <c r="B19" s="54"/>
      <c r="C19" s="54"/>
      <c r="D19" s="54"/>
      <c r="E19" s="54"/>
      <c r="F19" s="54"/>
      <c r="G19" s="54"/>
      <c r="H19" s="54"/>
      <c r="I19" s="54"/>
      <c r="J19" s="90"/>
      <c r="K19" s="55"/>
    </row>
    <row r="20" spans="1:17" ht="33" customHeight="1" thickTop="1" x14ac:dyDescent="0.25">
      <c r="A20" s="44"/>
      <c r="B20" s="138" t="s">
        <v>58</v>
      </c>
      <c r="C20" s="138"/>
      <c r="D20" s="138"/>
      <c r="E20" s="138"/>
      <c r="F20" s="138"/>
      <c r="G20" s="138"/>
      <c r="H20" s="138"/>
      <c r="I20" s="87"/>
      <c r="J20" s="61"/>
      <c r="K20" s="86"/>
      <c r="Q20" s="65"/>
    </row>
    <row r="21" spans="1:17" ht="3.75" customHeight="1" thickBot="1" x14ac:dyDescent="0.3">
      <c r="A21" s="20"/>
      <c r="B21" s="62"/>
      <c r="C21" s="62"/>
      <c r="D21" s="62"/>
      <c r="E21" s="62"/>
      <c r="F21" s="62"/>
      <c r="G21" s="62"/>
      <c r="H21" s="62"/>
      <c r="I21" s="62"/>
      <c r="J21" s="63"/>
      <c r="K21" s="64"/>
      <c r="Q21" s="65"/>
    </row>
    <row r="22" spans="1:17" ht="15.75" thickBot="1" x14ac:dyDescent="0.3"/>
    <row r="23" spans="1:17" x14ac:dyDescent="0.25">
      <c r="A23" s="4"/>
      <c r="B23" s="5" t="s">
        <v>6</v>
      </c>
      <c r="C23" s="6" t="s">
        <v>9</v>
      </c>
      <c r="D23" s="6"/>
      <c r="E23" s="66"/>
      <c r="F23" s="66"/>
      <c r="G23" s="66"/>
      <c r="H23" s="66"/>
      <c r="I23" s="66"/>
      <c r="J23" s="66"/>
      <c r="K23" s="8"/>
    </row>
    <row r="24" spans="1:17" ht="6.75" customHeight="1" x14ac:dyDescent="0.25">
      <c r="A24" s="9"/>
      <c r="B24" s="67"/>
      <c r="C24" s="67"/>
      <c r="D24" s="67"/>
      <c r="E24" s="10"/>
      <c r="F24" s="10"/>
      <c r="G24" s="10"/>
      <c r="H24" s="10"/>
      <c r="I24" s="10"/>
      <c r="J24" s="10"/>
      <c r="K24" s="12"/>
    </row>
    <row r="25" spans="1:17" x14ac:dyDescent="0.25">
      <c r="A25" s="9"/>
      <c r="B25" s="68" t="s">
        <v>10</v>
      </c>
      <c r="C25" s="67"/>
      <c r="D25" s="67"/>
      <c r="E25" s="10"/>
      <c r="F25" s="10"/>
      <c r="G25" s="10"/>
      <c r="H25" s="10"/>
      <c r="I25" s="10"/>
      <c r="J25" s="10"/>
      <c r="K25" s="12"/>
    </row>
    <row r="26" spans="1:17" ht="15.75" thickBot="1" x14ac:dyDescent="0.3">
      <c r="A26" s="9"/>
      <c r="B26" s="130" t="s">
        <v>48</v>
      </c>
      <c r="C26" s="130"/>
      <c r="D26" s="130"/>
      <c r="E26" s="130"/>
      <c r="F26" s="130"/>
      <c r="G26" s="131" t="s">
        <v>7</v>
      </c>
      <c r="H26" s="69">
        <f>J20</f>
        <v>0</v>
      </c>
      <c r="I26" s="133" t="s">
        <v>7</v>
      </c>
      <c r="J26" s="135" t="e">
        <f>H26/H27</f>
        <v>#DIV/0!</v>
      </c>
      <c r="K26" s="109" t="s">
        <v>8</v>
      </c>
    </row>
    <row r="27" spans="1:17" ht="15.75" thickBot="1" x14ac:dyDescent="0.3">
      <c r="A27" s="20"/>
      <c r="B27" s="130" t="s">
        <v>12</v>
      </c>
      <c r="C27" s="130"/>
      <c r="D27" s="130"/>
      <c r="E27" s="130"/>
      <c r="F27" s="130"/>
      <c r="G27" s="132"/>
      <c r="H27" s="70">
        <f>J16</f>
        <v>0</v>
      </c>
      <c r="I27" s="134"/>
      <c r="J27" s="136"/>
      <c r="K27" s="110"/>
    </row>
    <row r="28" spans="1:17" ht="15.75" thickBot="1" x14ac:dyDescent="0.3"/>
    <row r="29" spans="1:17" x14ac:dyDescent="0.25">
      <c r="A29" s="4"/>
      <c r="B29" s="5" t="s">
        <v>11</v>
      </c>
      <c r="C29" s="6" t="s">
        <v>16</v>
      </c>
      <c r="D29" s="6"/>
      <c r="E29" s="66"/>
      <c r="F29" s="66"/>
      <c r="G29" s="66"/>
      <c r="H29" s="66"/>
      <c r="I29" s="66"/>
      <c r="J29" s="66"/>
      <c r="K29" s="8"/>
    </row>
    <row r="30" spans="1:17" ht="5.25" customHeight="1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2"/>
    </row>
    <row r="31" spans="1:17" x14ac:dyDescent="0.25">
      <c r="A31" s="9"/>
      <c r="B31" s="71" t="s">
        <v>49</v>
      </c>
      <c r="C31" s="72"/>
      <c r="D31" s="72"/>
      <c r="E31" s="72"/>
      <c r="F31" s="73">
        <v>1.97</v>
      </c>
      <c r="G31" s="74" t="s">
        <v>8</v>
      </c>
      <c r="H31" s="72"/>
      <c r="I31" s="75" t="s">
        <v>15</v>
      </c>
      <c r="J31" s="76">
        <v>0.3</v>
      </c>
      <c r="K31" s="12"/>
    </row>
    <row r="32" spans="1:17" ht="5.25" customHeight="1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2"/>
    </row>
    <row r="33" spans="1:11" ht="26.25" customHeight="1" thickBot="1" x14ac:dyDescent="0.3">
      <c r="A33" s="20"/>
      <c r="B33" s="111" t="s">
        <v>13</v>
      </c>
      <c r="C33" s="111"/>
      <c r="D33" s="111"/>
      <c r="E33" s="111"/>
      <c r="F33" s="77" t="e">
        <f>IF(J26&gt;=F31,F31,J26)</f>
        <v>#DIV/0!</v>
      </c>
      <c r="G33" s="78" t="s">
        <v>14</v>
      </c>
      <c r="H33" s="79" t="s">
        <v>15</v>
      </c>
      <c r="I33" s="78" t="s">
        <v>7</v>
      </c>
      <c r="J33" s="80" t="e">
        <f>F33*J31</f>
        <v>#DIV/0!</v>
      </c>
      <c r="K33" s="81" t="s">
        <v>8</v>
      </c>
    </row>
    <row r="34" spans="1:11" ht="15.75" thickBot="1" x14ac:dyDescent="0.3"/>
    <row r="35" spans="1:11" x14ac:dyDescent="0.25">
      <c r="A35" s="4"/>
      <c r="B35" s="5" t="s">
        <v>17</v>
      </c>
      <c r="C35" s="105" t="s">
        <v>63</v>
      </c>
      <c r="D35" s="105"/>
      <c r="E35" s="105"/>
      <c r="F35" s="105"/>
      <c r="G35" s="105"/>
      <c r="H35" s="105"/>
      <c r="I35" s="105"/>
      <c r="J35" s="105"/>
      <c r="K35" s="106"/>
    </row>
    <row r="36" spans="1:11" ht="4.5" customHeight="1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2"/>
    </row>
    <row r="37" spans="1:11" ht="30" customHeight="1" x14ac:dyDescent="0.25">
      <c r="A37" s="9"/>
      <c r="B37" s="144" t="s">
        <v>60</v>
      </c>
      <c r="C37" s="145"/>
      <c r="D37" s="15" t="s">
        <v>14</v>
      </c>
      <c r="E37" s="152" t="s">
        <v>16</v>
      </c>
      <c r="F37" s="152"/>
      <c r="G37" s="15" t="s">
        <v>14</v>
      </c>
      <c r="H37" s="15" t="s">
        <v>18</v>
      </c>
      <c r="I37" s="15" t="s">
        <v>7</v>
      </c>
      <c r="J37" s="16"/>
      <c r="K37" s="12"/>
    </row>
    <row r="38" spans="1:11" ht="4.5" customHeight="1" x14ac:dyDescent="0.25">
      <c r="A38" s="9"/>
      <c r="B38" s="17"/>
      <c r="C38" s="17"/>
      <c r="D38" s="17"/>
      <c r="E38" s="17"/>
      <c r="F38" s="17"/>
      <c r="G38" s="17"/>
      <c r="H38" s="17"/>
      <c r="I38" s="17"/>
      <c r="J38" s="17"/>
      <c r="K38" s="12"/>
    </row>
    <row r="39" spans="1:11" ht="26.25" customHeight="1" x14ac:dyDescent="0.25">
      <c r="A39" s="9"/>
      <c r="B39" s="146">
        <f>J16</f>
        <v>0</v>
      </c>
      <c r="C39" s="147"/>
      <c r="D39" s="15" t="s">
        <v>14</v>
      </c>
      <c r="E39" s="153" t="e">
        <f>J33</f>
        <v>#DIV/0!</v>
      </c>
      <c r="F39" s="153"/>
      <c r="G39" s="15" t="s">
        <v>14</v>
      </c>
      <c r="H39" s="82">
        <f>J14</f>
        <v>0</v>
      </c>
      <c r="I39" s="15" t="s">
        <v>7</v>
      </c>
      <c r="J39" s="19" t="e">
        <f>B39*E39*H39</f>
        <v>#DIV/0!</v>
      </c>
      <c r="K39" s="12"/>
    </row>
    <row r="40" spans="1:11" ht="4.5" customHeight="1" thickBot="1" x14ac:dyDescent="0.3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2"/>
    </row>
    <row r="41" spans="1:11" ht="10.5" customHeight="1" thickBot="1" x14ac:dyDescent="0.3"/>
    <row r="42" spans="1:11" x14ac:dyDescent="0.25">
      <c r="A42" s="4"/>
      <c r="B42" s="83" t="s">
        <v>22</v>
      </c>
      <c r="C42" s="84" t="s">
        <v>50</v>
      </c>
      <c r="D42" s="84"/>
      <c r="E42" s="7"/>
      <c r="F42" s="7"/>
      <c r="G42" s="7"/>
      <c r="H42" s="7"/>
      <c r="I42" s="7"/>
      <c r="J42" s="7"/>
      <c r="K42" s="8"/>
    </row>
    <row r="43" spans="1:11" ht="5.25" customHeight="1" x14ac:dyDescent="0.25">
      <c r="A43" s="9"/>
      <c r="B43" s="10"/>
      <c r="C43" s="11"/>
      <c r="D43" s="10"/>
      <c r="E43" s="10"/>
      <c r="F43" s="10"/>
      <c r="G43" s="10"/>
      <c r="H43" s="10"/>
      <c r="I43" s="10"/>
      <c r="J43" s="10"/>
      <c r="K43" s="12"/>
    </row>
    <row r="44" spans="1:11" ht="32.25" customHeight="1" x14ac:dyDescent="0.25">
      <c r="A44" s="9"/>
      <c r="B44" s="144" t="s">
        <v>51</v>
      </c>
      <c r="C44" s="145"/>
      <c r="D44" s="145"/>
      <c r="E44" s="145"/>
      <c r="F44" s="145"/>
      <c r="G44" s="13" t="s">
        <v>14</v>
      </c>
      <c r="H44" s="14" t="s">
        <v>23</v>
      </c>
      <c r="I44" s="15" t="s">
        <v>7</v>
      </c>
      <c r="J44" s="16"/>
      <c r="K44" s="12"/>
    </row>
    <row r="45" spans="1:11" x14ac:dyDescent="0.25">
      <c r="A45" s="9"/>
      <c r="B45" s="17"/>
      <c r="C45" s="17"/>
      <c r="D45" s="17"/>
      <c r="E45" s="17"/>
      <c r="F45" s="17"/>
      <c r="G45" s="17"/>
      <c r="H45" s="17"/>
      <c r="I45" s="17"/>
      <c r="J45" s="17"/>
      <c r="K45" s="12"/>
    </row>
    <row r="46" spans="1:11" x14ac:dyDescent="0.25">
      <c r="A46" s="9"/>
      <c r="B46" s="146">
        <f>J18</f>
        <v>0</v>
      </c>
      <c r="C46" s="147"/>
      <c r="D46" s="147"/>
      <c r="E46" s="147"/>
      <c r="F46" s="147"/>
      <c r="G46" s="13" t="s">
        <v>14</v>
      </c>
      <c r="H46" s="23">
        <v>3.9</v>
      </c>
      <c r="I46" s="15" t="s">
        <v>7</v>
      </c>
      <c r="J46" s="19">
        <f>B46*H46</f>
        <v>0</v>
      </c>
      <c r="K46" s="12"/>
    </row>
    <row r="47" spans="1:11" ht="6.75" customHeight="1" thickBot="1" x14ac:dyDescent="0.3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2"/>
    </row>
    <row r="48" spans="1:11" ht="15.75" thickBot="1" x14ac:dyDescent="0.3"/>
    <row r="49" spans="1:11" ht="33.75" customHeight="1" x14ac:dyDescent="0.25">
      <c r="A49" s="4"/>
      <c r="B49" s="85" t="s">
        <v>28</v>
      </c>
      <c r="C49" s="103" t="s">
        <v>44</v>
      </c>
      <c r="D49" s="103"/>
      <c r="E49" s="103"/>
      <c r="F49" s="103"/>
      <c r="G49" s="103"/>
      <c r="H49" s="103"/>
      <c r="I49" s="103"/>
      <c r="J49" s="103"/>
      <c r="K49" s="104"/>
    </row>
    <row r="50" spans="1:11" ht="4.5" customHeight="1" x14ac:dyDescent="0.25">
      <c r="A50" s="9"/>
      <c r="B50" s="10"/>
      <c r="C50" s="11"/>
      <c r="D50" s="10"/>
      <c r="E50" s="10"/>
      <c r="F50" s="10"/>
      <c r="G50" s="10"/>
      <c r="H50" s="10"/>
      <c r="I50" s="10"/>
      <c r="J50" s="10"/>
      <c r="K50" s="12"/>
    </row>
    <row r="51" spans="1:11" x14ac:dyDescent="0.25">
      <c r="A51" s="9"/>
      <c r="B51" s="148" t="s">
        <v>52</v>
      </c>
      <c r="C51" s="149"/>
      <c r="D51" s="149"/>
      <c r="E51" s="149"/>
      <c r="F51" s="149"/>
      <c r="G51" s="13" t="s">
        <v>20</v>
      </c>
      <c r="H51" s="14" t="s">
        <v>24</v>
      </c>
      <c r="I51" s="15" t="s">
        <v>7</v>
      </c>
      <c r="J51" s="16"/>
      <c r="K51" s="12"/>
    </row>
    <row r="52" spans="1:11" x14ac:dyDescent="0.25">
      <c r="A52" s="9"/>
      <c r="B52" s="17"/>
      <c r="C52" s="17"/>
      <c r="D52" s="17"/>
      <c r="E52" s="17"/>
      <c r="F52" s="17"/>
      <c r="G52" s="17"/>
      <c r="H52" s="17"/>
      <c r="I52" s="17"/>
      <c r="J52" s="17"/>
      <c r="K52" s="12"/>
    </row>
    <row r="53" spans="1:11" x14ac:dyDescent="0.25">
      <c r="A53" s="9"/>
      <c r="B53" s="150" t="e">
        <f>J39</f>
        <v>#DIV/0!</v>
      </c>
      <c r="C53" s="151"/>
      <c r="D53" s="151"/>
      <c r="E53" s="151"/>
      <c r="F53" s="151"/>
      <c r="G53" s="13" t="s">
        <v>20</v>
      </c>
      <c r="H53" s="18">
        <f>J46</f>
        <v>0</v>
      </c>
      <c r="I53" s="15" t="s">
        <v>7</v>
      </c>
      <c r="J53" s="19" t="e">
        <f>B53+H53</f>
        <v>#DIV/0!</v>
      </c>
      <c r="K53" s="12"/>
    </row>
    <row r="54" spans="1:11" ht="6" customHeight="1" thickBot="1" x14ac:dyDescent="0.3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2"/>
    </row>
  </sheetData>
  <sheetProtection algorithmName="SHA-512" hashValue="3jxYuY2HwgSEoVQf3cL2zGfPd70+VOvHWtzgDa5DqGuMR8ZReQldN6zGyYkw27zn4BVRtmqVNdfi1PgL0j7fcg==" saltValue="A+imClKXF1Fkau8HNiDcOQ==" spinCount="100000" sheet="1" objects="1" scenarios="1"/>
  <mergeCells count="32">
    <mergeCell ref="B44:F44"/>
    <mergeCell ref="B46:F46"/>
    <mergeCell ref="B51:F51"/>
    <mergeCell ref="B53:F53"/>
    <mergeCell ref="B37:C37"/>
    <mergeCell ref="E37:F37"/>
    <mergeCell ref="B39:C39"/>
    <mergeCell ref="E39:F39"/>
    <mergeCell ref="J26:J27"/>
    <mergeCell ref="B8:J8"/>
    <mergeCell ref="B20:H20"/>
    <mergeCell ref="B14:H14"/>
    <mergeCell ref="B16:H16"/>
    <mergeCell ref="B12:H12"/>
    <mergeCell ref="B13:J13"/>
    <mergeCell ref="A10:J10"/>
    <mergeCell ref="F4:H4"/>
    <mergeCell ref="F5:H5"/>
    <mergeCell ref="C49:K49"/>
    <mergeCell ref="C35:K35"/>
    <mergeCell ref="C18:H18"/>
    <mergeCell ref="K26:K27"/>
    <mergeCell ref="B33:E33"/>
    <mergeCell ref="I4:J4"/>
    <mergeCell ref="I5:J5"/>
    <mergeCell ref="C4:E6"/>
    <mergeCell ref="F6:H6"/>
    <mergeCell ref="I6:J6"/>
    <mergeCell ref="B26:F26"/>
    <mergeCell ref="B27:F27"/>
    <mergeCell ref="G26:G27"/>
    <mergeCell ref="I26:I27"/>
  </mergeCells>
  <conditionalFormatting sqref="J14 J16 J18">
    <cfRule type="expression" priority="4">
      <formula>$F$10="le type accueil Périscolaire Tap"</formula>
    </cfRule>
    <cfRule type="expression" dxfId="1" priority="5">
      <formula>$F$10="le type accueil Périscolaire hors Tap et le type accueil Périscolaire Tap"</formula>
    </cfRule>
    <cfRule type="expression" dxfId="0" priority="6">
      <formula>$F$10="le type accueil Périscolaire hors Tap"</formula>
    </cfRule>
  </conditionalFormatting>
  <dataValidations count="1">
    <dataValidation type="list" allowBlank="1" showInputMessage="1" showErrorMessage="1" sqref="J14" xr:uid="{7A8789AF-AB37-4172-BD5B-A7ED14336A08}">
      <formula1>"99%,100%"</formula1>
    </dataValidation>
  </dataValidations>
  <pageMargins left="0.7" right="0.7" top="0.75" bottom="0.75" header="0.3" footer="0.3"/>
  <pageSetup paperSize="9" scale="91" fitToHeight="0" orientation="portrait" r:id="rId1"/>
  <ignoredErrors>
    <ignoredError sqref="J53 E39 J39 J26 J33 F33 I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E251-2D34-4ADB-B290-5BC70A675152}">
  <sheetPr>
    <pageSetUpPr fitToPage="1"/>
  </sheetPr>
  <dimension ref="A1:M52"/>
  <sheetViews>
    <sheetView zoomScaleNormal="100" workbookViewId="0">
      <selection activeCell="N13" sqref="N13"/>
    </sheetView>
  </sheetViews>
  <sheetFormatPr baseColWidth="10" defaultRowHeight="15" x14ac:dyDescent="0.25"/>
  <cols>
    <col min="1" max="1" width="2.7109375" style="3" customWidth="1"/>
    <col min="2" max="2" width="12.7109375" style="3" customWidth="1"/>
    <col min="3" max="3" width="13.140625" style="3" customWidth="1"/>
    <col min="4" max="4" width="3.42578125" style="3" customWidth="1"/>
    <col min="5" max="5" width="11.7109375" style="3" customWidth="1"/>
    <col min="6" max="6" width="12.28515625" style="3" customWidth="1"/>
    <col min="7" max="7" width="3.42578125" style="3" customWidth="1"/>
    <col min="8" max="8" width="26" style="3" customWidth="1"/>
    <col min="9" max="9" width="3.28515625" style="3" customWidth="1"/>
    <col min="10" max="10" width="16.28515625" style="3" bestFit="1" customWidth="1"/>
    <col min="11" max="11" width="2.7109375" style="3" customWidth="1"/>
    <col min="12" max="12" width="20.28515625" style="3" customWidth="1"/>
    <col min="13" max="16384" width="11.42578125" style="3"/>
  </cols>
  <sheetData>
    <row r="1" spans="1:13" x14ac:dyDescent="0.25">
      <c r="L1" s="36" t="s">
        <v>56</v>
      </c>
    </row>
    <row r="2" spans="1:13" ht="18" x14ac:dyDescent="0.25">
      <c r="C2" s="37" t="s">
        <v>53</v>
      </c>
      <c r="D2" s="37"/>
      <c r="L2" s="38" t="s">
        <v>3</v>
      </c>
    </row>
    <row r="3" spans="1:13" ht="42" customHeight="1" x14ac:dyDescent="0.25">
      <c r="C3" s="157" t="s">
        <v>70</v>
      </c>
      <c r="D3" s="157"/>
      <c r="E3" s="157"/>
      <c r="F3" s="157"/>
      <c r="G3" s="157"/>
      <c r="H3" s="157"/>
      <c r="I3" s="157"/>
      <c r="J3" s="157"/>
      <c r="L3" s="39"/>
    </row>
    <row r="4" spans="1:13" ht="15.75" customHeight="1" thickBot="1" x14ac:dyDescent="0.3">
      <c r="C4" s="116" t="s">
        <v>0</v>
      </c>
      <c r="D4" s="117"/>
      <c r="E4" s="118"/>
      <c r="F4" s="98" t="s">
        <v>1</v>
      </c>
      <c r="G4" s="99"/>
      <c r="H4" s="99"/>
      <c r="I4" s="112">
        <v>2025</v>
      </c>
      <c r="J4" s="113"/>
      <c r="L4" s="97" t="s">
        <v>66</v>
      </c>
    </row>
    <row r="5" spans="1:13" ht="15.75" customHeight="1" thickBot="1" x14ac:dyDescent="0.3">
      <c r="C5" s="122"/>
      <c r="D5" s="123"/>
      <c r="E5" s="124"/>
      <c r="F5" s="100" t="s">
        <v>25</v>
      </c>
      <c r="G5" s="101"/>
      <c r="H5" s="102"/>
      <c r="I5" s="114" t="e">
        <f>J48</f>
        <v>#DIV/0!</v>
      </c>
      <c r="J5" s="115"/>
      <c r="L5" s="97" t="s">
        <v>67</v>
      </c>
    </row>
    <row r="6" spans="1:13" x14ac:dyDescent="0.25">
      <c r="L6" s="39"/>
    </row>
    <row r="7" spans="1:13" ht="38.25" customHeight="1" x14ac:dyDescent="0.25">
      <c r="B7" s="137" t="s">
        <v>55</v>
      </c>
      <c r="C7" s="137"/>
      <c r="D7" s="137"/>
      <c r="E7" s="137"/>
      <c r="F7" s="137"/>
      <c r="G7" s="137"/>
      <c r="H7" s="137"/>
      <c r="I7" s="137"/>
      <c r="J7" s="137"/>
    </row>
    <row r="8" spans="1:13" ht="11.25" customHeight="1" thickBot="1" x14ac:dyDescent="0.3">
      <c r="B8" s="40"/>
      <c r="C8" s="40"/>
      <c r="D8" s="40"/>
      <c r="E8" s="40"/>
      <c r="F8" s="40"/>
      <c r="G8" s="40"/>
      <c r="H8" s="40"/>
      <c r="I8" s="40"/>
      <c r="J8" s="40"/>
    </row>
    <row r="9" spans="1:13" ht="15.75" thickBot="1" x14ac:dyDescent="0.3">
      <c r="A9" s="4"/>
      <c r="B9" s="141" t="s">
        <v>4</v>
      </c>
      <c r="C9" s="141"/>
      <c r="D9" s="141"/>
      <c r="E9" s="141"/>
      <c r="F9" s="141"/>
      <c r="G9" s="141"/>
      <c r="H9" s="141"/>
      <c r="I9" s="41"/>
      <c r="J9" s="42">
        <f>I4</f>
        <v>2025</v>
      </c>
      <c r="K9" s="8"/>
      <c r="L9" s="43"/>
    </row>
    <row r="10" spans="1:13" ht="15.75" thickTop="1" x14ac:dyDescent="0.25">
      <c r="A10" s="44"/>
      <c r="B10" s="142" t="s">
        <v>64</v>
      </c>
      <c r="C10" s="142"/>
      <c r="D10" s="142"/>
      <c r="E10" s="142"/>
      <c r="F10" s="142"/>
      <c r="G10" s="142"/>
      <c r="H10" s="142"/>
      <c r="I10" s="142"/>
      <c r="J10" s="142"/>
      <c r="K10" s="45"/>
      <c r="L10" s="43"/>
    </row>
    <row r="11" spans="1:13" x14ac:dyDescent="0.25">
      <c r="A11" s="9"/>
      <c r="B11" s="139" t="s">
        <v>5</v>
      </c>
      <c r="C11" s="139"/>
      <c r="D11" s="139"/>
      <c r="E11" s="139"/>
      <c r="F11" s="139"/>
      <c r="G11" s="139"/>
      <c r="H11" s="139"/>
      <c r="I11" s="46"/>
      <c r="J11" s="47">
        <f>' PS ALSH et compl. inclusif'!J14</f>
        <v>0</v>
      </c>
      <c r="K11" s="12"/>
      <c r="L11" s="43"/>
    </row>
    <row r="12" spans="1:13" ht="3.75" customHeight="1" x14ac:dyDescent="0.25">
      <c r="A12" s="9"/>
      <c r="B12" s="48"/>
      <c r="C12" s="48"/>
      <c r="D12" s="48"/>
      <c r="E12" s="48"/>
      <c r="F12" s="48"/>
      <c r="G12" s="48"/>
      <c r="H12" s="48"/>
      <c r="I12" s="48"/>
      <c r="J12" s="49"/>
      <c r="K12" s="12"/>
      <c r="L12" s="43"/>
    </row>
    <row r="13" spans="1:13" ht="67.5" customHeight="1" x14ac:dyDescent="0.25">
      <c r="A13" s="34"/>
      <c r="B13" s="140" t="s">
        <v>65</v>
      </c>
      <c r="C13" s="140"/>
      <c r="D13" s="140"/>
      <c r="E13" s="140"/>
      <c r="F13" s="140"/>
      <c r="G13" s="140"/>
      <c r="H13" s="140"/>
      <c r="I13" s="50"/>
      <c r="J13" s="51">
        <f>' PS ALSH et compl. inclusif'!J16</f>
        <v>0</v>
      </c>
      <c r="K13" s="52"/>
      <c r="L13" s="53">
        <f>J11*J13</f>
        <v>0</v>
      </c>
    </row>
    <row r="14" spans="1:13" ht="5.25" customHeight="1" thickBot="1" x14ac:dyDescent="0.3">
      <c r="A14" s="9"/>
      <c r="B14" s="54"/>
      <c r="C14" s="54"/>
      <c r="D14" s="54"/>
      <c r="E14" s="54"/>
      <c r="F14" s="54"/>
      <c r="G14" s="54"/>
      <c r="H14" s="54"/>
      <c r="I14" s="54"/>
      <c r="J14" s="54"/>
      <c r="K14" s="55"/>
      <c r="L14" s="56"/>
    </row>
    <row r="15" spans="1:13" ht="37.5" customHeight="1" thickTop="1" thickBot="1" x14ac:dyDescent="0.3">
      <c r="A15" s="57"/>
      <c r="B15" s="161" t="s">
        <v>47</v>
      </c>
      <c r="C15" s="161"/>
      <c r="D15" s="161"/>
      <c r="E15" s="161"/>
      <c r="F15" s="161"/>
      <c r="G15" s="161"/>
      <c r="H15" s="161"/>
      <c r="I15" s="58"/>
      <c r="J15" s="59">
        <f>' PS ALSH et compl. inclusif'!J20</f>
        <v>0</v>
      </c>
      <c r="K15" s="60"/>
      <c r="L15" s="95"/>
      <c r="M15" s="96"/>
    </row>
    <row r="16" spans="1:13" ht="15.75" thickBot="1" x14ac:dyDescent="0.3">
      <c r="L16" s="56"/>
    </row>
    <row r="17" spans="1:11" x14ac:dyDescent="0.25">
      <c r="A17" s="4"/>
      <c r="B17" s="158" t="s">
        <v>26</v>
      </c>
      <c r="C17" s="158"/>
      <c r="D17" s="158"/>
      <c r="E17" s="158"/>
      <c r="F17" s="158"/>
      <c r="G17" s="158"/>
      <c r="H17" s="158"/>
      <c r="I17" s="158"/>
      <c r="J17" s="158"/>
      <c r="K17" s="8"/>
    </row>
    <row r="18" spans="1:11" ht="27.75" customHeight="1" x14ac:dyDescent="0.25">
      <c r="A18" s="9"/>
      <c r="B18" s="159" t="s">
        <v>54</v>
      </c>
      <c r="C18" s="160"/>
      <c r="D18" s="160"/>
      <c r="E18" s="160"/>
      <c r="F18" s="160"/>
      <c r="G18" s="160"/>
      <c r="H18" s="160"/>
      <c r="I18" s="160"/>
      <c r="J18" s="160"/>
      <c r="K18" s="12"/>
    </row>
    <row r="19" spans="1:11" x14ac:dyDescent="0.25">
      <c r="A19" s="34"/>
      <c r="B19" s="35" t="s">
        <v>29</v>
      </c>
      <c r="C19" s="35"/>
      <c r="D19" s="35"/>
      <c r="E19" s="35"/>
      <c r="F19" s="35"/>
      <c r="G19" s="35"/>
      <c r="H19" s="35"/>
      <c r="I19" s="35"/>
      <c r="J19" s="1"/>
      <c r="K19" s="33"/>
    </row>
    <row r="20" spans="1:11" ht="6" customHeight="1" x14ac:dyDescent="0.25">
      <c r="A20" s="9"/>
      <c r="B20" s="17"/>
      <c r="C20" s="17"/>
      <c r="D20" s="17"/>
      <c r="E20" s="17"/>
      <c r="F20" s="17"/>
      <c r="G20" s="17"/>
      <c r="H20" s="17"/>
      <c r="I20" s="17"/>
      <c r="J20" s="32"/>
      <c r="K20" s="12"/>
    </row>
    <row r="21" spans="1:11" ht="15.75" thickBot="1" x14ac:dyDescent="0.3">
      <c r="A21" s="30"/>
      <c r="B21" s="31" t="s">
        <v>27</v>
      </c>
      <c r="C21" s="31"/>
      <c r="D21" s="31"/>
      <c r="E21" s="31"/>
      <c r="F21" s="31"/>
      <c r="G21" s="31"/>
      <c r="H21" s="31"/>
      <c r="I21" s="31"/>
      <c r="J21" s="2"/>
      <c r="K21" s="29"/>
    </row>
    <row r="22" spans="1:11" ht="15.75" thickBot="1" x14ac:dyDescent="0.3"/>
    <row r="23" spans="1:11" x14ac:dyDescent="0.25">
      <c r="A23" s="4"/>
      <c r="B23" s="5" t="s">
        <v>6</v>
      </c>
      <c r="C23" s="6" t="s">
        <v>35</v>
      </c>
      <c r="D23" s="6"/>
      <c r="E23" s="7"/>
      <c r="F23" s="7"/>
      <c r="G23" s="7"/>
      <c r="H23" s="7"/>
      <c r="I23" s="7"/>
      <c r="J23" s="7"/>
      <c r="K23" s="8"/>
    </row>
    <row r="24" spans="1:11" ht="5.25" customHeight="1" x14ac:dyDescent="0.25">
      <c r="A24" s="9"/>
      <c r="B24" s="10"/>
      <c r="C24" s="11"/>
      <c r="D24" s="10"/>
      <c r="E24" s="10"/>
      <c r="F24" s="10"/>
      <c r="G24" s="10"/>
      <c r="H24" s="10"/>
      <c r="I24" s="10"/>
      <c r="J24" s="10"/>
      <c r="K24" s="12"/>
    </row>
    <row r="25" spans="1:11" ht="32.25" customHeight="1" x14ac:dyDescent="0.25">
      <c r="A25" s="9"/>
      <c r="B25" s="148" t="s">
        <v>30</v>
      </c>
      <c r="C25" s="149"/>
      <c r="D25" s="149"/>
      <c r="E25" s="149"/>
      <c r="F25" s="149"/>
      <c r="G25" s="13" t="s">
        <v>14</v>
      </c>
      <c r="H25" s="14" t="s">
        <v>32</v>
      </c>
      <c r="I25" s="15" t="s">
        <v>7</v>
      </c>
      <c r="J25" s="16"/>
      <c r="K25" s="12"/>
    </row>
    <row r="26" spans="1:11" ht="7.5" customHeight="1" x14ac:dyDescent="0.25">
      <c r="A26" s="9"/>
      <c r="B26" s="17"/>
      <c r="C26" s="17"/>
      <c r="D26" s="17"/>
      <c r="E26" s="17"/>
      <c r="F26" s="17"/>
      <c r="G26" s="17"/>
      <c r="H26" s="17"/>
      <c r="I26" s="17"/>
      <c r="J26" s="17"/>
      <c r="K26" s="12"/>
    </row>
    <row r="27" spans="1:11" x14ac:dyDescent="0.25">
      <c r="A27" s="9"/>
      <c r="B27" s="146">
        <f>IF(J13&gt;=J19,J19,J13)</f>
        <v>0</v>
      </c>
      <c r="C27" s="147"/>
      <c r="D27" s="147"/>
      <c r="E27" s="147"/>
      <c r="F27" s="147"/>
      <c r="G27" s="13" t="s">
        <v>14</v>
      </c>
      <c r="H27" s="18">
        <f>J21</f>
        <v>0</v>
      </c>
      <c r="I27" s="15" t="s">
        <v>7</v>
      </c>
      <c r="J27" s="19">
        <f>B27*H27</f>
        <v>0</v>
      </c>
      <c r="K27" s="12"/>
    </row>
    <row r="28" spans="1:11" ht="15.75" thickBot="1" x14ac:dyDescent="0.3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15.75" thickBot="1" x14ac:dyDescent="0.3"/>
    <row r="30" spans="1:11" x14ac:dyDescent="0.25">
      <c r="A30" s="4"/>
      <c r="B30" s="5" t="s">
        <v>11</v>
      </c>
      <c r="C30" s="6" t="s">
        <v>31</v>
      </c>
      <c r="D30" s="6"/>
      <c r="E30" s="7"/>
      <c r="F30" s="7"/>
      <c r="G30" s="7"/>
      <c r="H30" s="7"/>
      <c r="I30" s="7"/>
      <c r="J30" s="7"/>
      <c r="K30" s="8"/>
    </row>
    <row r="31" spans="1:11" x14ac:dyDescent="0.25">
      <c r="A31" s="9"/>
      <c r="B31" s="10"/>
      <c r="C31" s="11"/>
      <c r="D31" s="10"/>
      <c r="E31" s="10"/>
      <c r="F31" s="10"/>
      <c r="G31" s="10"/>
      <c r="H31" s="10"/>
      <c r="I31" s="10"/>
      <c r="J31" s="10"/>
      <c r="K31" s="12"/>
    </row>
    <row r="32" spans="1:11" ht="28.5" customHeight="1" x14ac:dyDescent="0.25">
      <c r="A32" s="9"/>
      <c r="B32" s="148" t="s">
        <v>34</v>
      </c>
      <c r="C32" s="149"/>
      <c r="D32" s="149"/>
      <c r="E32" s="149"/>
      <c r="F32" s="149"/>
      <c r="G32" s="13" t="s">
        <v>14</v>
      </c>
      <c r="H32" s="14" t="s">
        <v>33</v>
      </c>
      <c r="I32" s="15" t="s">
        <v>7</v>
      </c>
      <c r="J32" s="16"/>
      <c r="K32" s="12"/>
    </row>
    <row r="33" spans="1:12" x14ac:dyDescent="0.25">
      <c r="A33" s="9"/>
      <c r="B33" s="17"/>
      <c r="C33" s="17"/>
      <c r="D33" s="17"/>
      <c r="E33" s="17"/>
      <c r="F33" s="17"/>
      <c r="G33" s="17"/>
      <c r="H33" s="17"/>
      <c r="I33" s="17"/>
      <c r="J33" s="17"/>
      <c r="K33" s="12"/>
    </row>
    <row r="34" spans="1:12" x14ac:dyDescent="0.25">
      <c r="A34" s="9"/>
      <c r="B34" s="146">
        <f>IF(J13&lt;=J19,0,IF(J21+J19=0,J13,IF(J13&gt;J19*1.25,J19*0.25,J13-J19)))</f>
        <v>0</v>
      </c>
      <c r="C34" s="147"/>
      <c r="D34" s="147"/>
      <c r="E34" s="147"/>
      <c r="F34" s="147"/>
      <c r="G34" s="13" t="s">
        <v>14</v>
      </c>
      <c r="H34" s="23">
        <v>0.3</v>
      </c>
      <c r="I34" s="15" t="s">
        <v>7</v>
      </c>
      <c r="J34" s="19">
        <f>B34*H34</f>
        <v>0</v>
      </c>
      <c r="K34" s="12"/>
    </row>
    <row r="35" spans="1:12" ht="15.75" thickBot="1" x14ac:dyDescent="0.3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2"/>
    </row>
    <row r="36" spans="1:12" ht="15.75" thickBot="1" x14ac:dyDescent="0.3"/>
    <row r="37" spans="1:12" x14ac:dyDescent="0.25">
      <c r="A37" s="4"/>
      <c r="B37" s="5" t="s">
        <v>17</v>
      </c>
      <c r="C37" s="6" t="s">
        <v>36</v>
      </c>
      <c r="D37" s="6"/>
      <c r="E37" s="7"/>
      <c r="F37" s="7"/>
      <c r="G37" s="7"/>
      <c r="H37" s="7"/>
      <c r="I37" s="7"/>
      <c r="J37" s="7"/>
      <c r="K37" s="8"/>
    </row>
    <row r="38" spans="1:12" x14ac:dyDescent="0.25">
      <c r="A38" s="9"/>
      <c r="B38" s="10"/>
      <c r="C38" s="11"/>
      <c r="D38" s="10"/>
      <c r="E38" s="10"/>
      <c r="F38" s="10"/>
      <c r="G38" s="10"/>
      <c r="H38" s="10"/>
      <c r="I38" s="10"/>
      <c r="J38" s="10"/>
      <c r="K38" s="12"/>
    </row>
    <row r="39" spans="1:12" ht="28.5" x14ac:dyDescent="0.25">
      <c r="A39" s="9"/>
      <c r="B39" s="148" t="s">
        <v>37</v>
      </c>
      <c r="C39" s="149"/>
      <c r="D39" s="149"/>
      <c r="E39" s="149"/>
      <c r="F39" s="149"/>
      <c r="G39" s="13" t="s">
        <v>38</v>
      </c>
      <c r="H39" s="14" t="s">
        <v>39</v>
      </c>
      <c r="I39" s="15" t="s">
        <v>7</v>
      </c>
      <c r="J39" s="16"/>
      <c r="K39" s="12"/>
    </row>
    <row r="40" spans="1:12" x14ac:dyDescent="0.25">
      <c r="A40" s="9"/>
      <c r="B40" s="17"/>
      <c r="C40" s="17"/>
      <c r="D40" s="17"/>
      <c r="E40" s="17"/>
      <c r="F40" s="17"/>
      <c r="G40" s="17"/>
      <c r="H40" s="17"/>
      <c r="I40" s="17"/>
      <c r="J40" s="17"/>
      <c r="K40" s="12"/>
    </row>
    <row r="41" spans="1:12" x14ac:dyDescent="0.25">
      <c r="A41" s="9"/>
      <c r="B41" s="150" t="e">
        <f>' PS ALSH et compl. inclusif'!J53+'BT offres existante et nouvelle'!J27+'BT offres existante et nouvelle'!J34</f>
        <v>#DIV/0!</v>
      </c>
      <c r="C41" s="151"/>
      <c r="D41" s="151"/>
      <c r="E41" s="151"/>
      <c r="F41" s="151"/>
      <c r="G41" s="13" t="s">
        <v>38</v>
      </c>
      <c r="H41" s="18">
        <f>J15</f>
        <v>0</v>
      </c>
      <c r="I41" s="15" t="s">
        <v>7</v>
      </c>
      <c r="J41" s="24" t="e">
        <f>B41/H41</f>
        <v>#DIV/0!</v>
      </c>
      <c r="K41" s="12"/>
    </row>
    <row r="42" spans="1:12" ht="15.75" thickBot="1" x14ac:dyDescent="0.3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2"/>
    </row>
    <row r="43" spans="1:12" ht="15.75" thickBot="1" x14ac:dyDescent="0.3"/>
    <row r="44" spans="1:12" ht="54.75" customHeight="1" x14ac:dyDescent="0.25">
      <c r="A44" s="4"/>
      <c r="B44" s="5" t="s">
        <v>19</v>
      </c>
      <c r="C44" s="154" t="s">
        <v>45</v>
      </c>
      <c r="D44" s="154"/>
      <c r="E44" s="154"/>
      <c r="F44" s="154"/>
      <c r="G44" s="154"/>
      <c r="H44" s="154"/>
      <c r="I44" s="154"/>
      <c r="J44" s="154"/>
      <c r="K44" s="155"/>
    </row>
    <row r="45" spans="1:12" x14ac:dyDescent="0.25">
      <c r="A45" s="9"/>
      <c r="B45" s="10"/>
      <c r="C45" s="11"/>
      <c r="D45" s="10"/>
      <c r="E45" s="10"/>
      <c r="F45" s="10"/>
      <c r="G45" s="10"/>
      <c r="H45" s="10"/>
      <c r="I45" s="10"/>
      <c r="J45" s="10"/>
      <c r="K45" s="12"/>
    </row>
    <row r="46" spans="1:12" ht="28.5" customHeight="1" x14ac:dyDescent="0.25">
      <c r="A46" s="9"/>
      <c r="B46" s="148" t="s">
        <v>40</v>
      </c>
      <c r="C46" s="149"/>
      <c r="D46" s="25" t="s">
        <v>20</v>
      </c>
      <c r="E46" s="149" t="s">
        <v>41</v>
      </c>
      <c r="F46" s="149"/>
      <c r="G46" s="26" t="s">
        <v>42</v>
      </c>
      <c r="H46" s="25" t="s">
        <v>43</v>
      </c>
      <c r="I46" s="15" t="s">
        <v>7</v>
      </c>
      <c r="J46" s="16"/>
      <c r="K46" s="12"/>
    </row>
    <row r="47" spans="1:12" x14ac:dyDescent="0.25">
      <c r="A47" s="9"/>
      <c r="B47" s="17"/>
      <c r="C47" s="17"/>
      <c r="D47" s="17"/>
      <c r="E47" s="17"/>
      <c r="F47" s="17"/>
      <c r="G47" s="17"/>
      <c r="H47" s="17"/>
      <c r="I47" s="17"/>
      <c r="J47" s="17"/>
      <c r="K47" s="12"/>
    </row>
    <row r="48" spans="1:12" x14ac:dyDescent="0.25">
      <c r="A48" s="9"/>
      <c r="B48" s="150">
        <f>J27</f>
        <v>0</v>
      </c>
      <c r="C48" s="151"/>
      <c r="D48" s="27" t="s">
        <v>20</v>
      </c>
      <c r="E48" s="151">
        <f>J34</f>
        <v>0</v>
      </c>
      <c r="F48" s="151"/>
      <c r="G48" s="156" t="e">
        <f>IF(J41&lt;=0.8,0,IF(J41&gt;=1,-(B48+E48),H41*0.8-B41))</f>
        <v>#DIV/0!</v>
      </c>
      <c r="H48" s="156"/>
      <c r="I48" s="15" t="s">
        <v>7</v>
      </c>
      <c r="J48" s="19" t="e">
        <f>B48+E48+G48</f>
        <v>#DIV/0!</v>
      </c>
      <c r="K48" s="12"/>
      <c r="L48" s="28"/>
    </row>
    <row r="49" spans="1:11" ht="15.75" thickBot="1" x14ac:dyDescent="0.3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2"/>
    </row>
    <row r="52" spans="1:11" x14ac:dyDescent="0.25">
      <c r="C52" s="28"/>
    </row>
  </sheetData>
  <sheetProtection algorithmName="SHA-512" hashValue="YnuwRdVj7kj5fErlFp1KBonWshQqBLzmQRwt6gWxUAzAbCYrVj9yKffYZC8fan1VfPRhZv4CcJOAlgK3M1K8Kw==" saltValue="aMZZ5ZjgwcdH9/WHGrQg4Q==" spinCount="100000" sheet="1" objects="1" scenarios="1"/>
  <mergeCells count="26">
    <mergeCell ref="B39:F39"/>
    <mergeCell ref="B41:F41"/>
    <mergeCell ref="B34:F34"/>
    <mergeCell ref="C4:E5"/>
    <mergeCell ref="B13:H13"/>
    <mergeCell ref="B7:J7"/>
    <mergeCell ref="B27:F27"/>
    <mergeCell ref="B25:F25"/>
    <mergeCell ref="B32:F32"/>
    <mergeCell ref="C3:J3"/>
    <mergeCell ref="B17:J17"/>
    <mergeCell ref="B18:J18"/>
    <mergeCell ref="B15:H15"/>
    <mergeCell ref="F4:H4"/>
    <mergeCell ref="I4:J4"/>
    <mergeCell ref="F5:H5"/>
    <mergeCell ref="I5:J5"/>
    <mergeCell ref="B9:H9"/>
    <mergeCell ref="B10:J10"/>
    <mergeCell ref="B11:H11"/>
    <mergeCell ref="C44:K44"/>
    <mergeCell ref="B46:C46"/>
    <mergeCell ref="E46:F46"/>
    <mergeCell ref="B48:C48"/>
    <mergeCell ref="E48:F48"/>
    <mergeCell ref="G48:H48"/>
  </mergeCells>
  <pageMargins left="0.7" right="0.7" top="0.75" bottom="0.75" header="0.3" footer="0.3"/>
  <pageSetup paperSize="9" scale="87" fitToHeight="0" orientation="portrait" verticalDpi="0" r:id="rId1"/>
  <rowBreaks count="1" manualBreakCount="1">
    <brk id="43" max="10" man="1"/>
  </rowBreaks>
  <ignoredErrors>
    <ignoredError sqref="G48 J48 J41 B4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 PS ALSH et compl. inclusif</vt:lpstr>
      <vt:lpstr>BT offres existante et nouvelle</vt:lpstr>
      <vt:lpstr>' PS ALSH et compl. inclusif'!Zone_d_impression</vt:lpstr>
      <vt:lpstr>'BT offres existante et nouvelle'!Zone_d_impression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SOARES 081</dc:creator>
  <cp:lastModifiedBy>Cecile SOARES 081</cp:lastModifiedBy>
  <cp:lastPrinted>2024-09-18T04:59:39Z</cp:lastPrinted>
  <dcterms:created xsi:type="dcterms:W3CDTF">2024-09-16T09:30:00Z</dcterms:created>
  <dcterms:modified xsi:type="dcterms:W3CDTF">2025-02-27T10:24:44Z</dcterms:modified>
</cp:coreProperties>
</file>