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_PÔLE ACTION SOCIALE\Pôle_Partenaires\04_Parentalité\PS MF\"/>
    </mc:Choice>
  </mc:AlternateContent>
  <xr:revisionPtr revIDLastSave="0" documentId="13_ncr:1_{6299C663-3B1D-4DC3-8B86-B71E5D01D528}" xr6:coauthVersionLast="47" xr6:coauthVersionMax="47" xr10:uidLastSave="{00000000-0000-0000-0000-000000000000}"/>
  <bookViews>
    <workbookView xWindow="330" yWindow="-120" windowWidth="28590" windowHeight="15720" xr2:uid="{2EF73808-6698-4074-9A92-01645788CE86}"/>
  </bookViews>
  <sheets>
    <sheet name="Médiation Famili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19" i="1"/>
  <c r="G30" i="1" s="1"/>
  <c r="G18" i="1"/>
  <c r="I18" i="1" l="1"/>
  <c r="G23" i="1" s="1"/>
  <c r="G25" i="1" s="1"/>
  <c r="G26" i="1" s="1"/>
  <c r="G32" i="1" s="1"/>
  <c r="G36" i="1" s="1"/>
  <c r="I3" i="1" s="1"/>
</calcChain>
</file>

<file path=xl/sharedStrings.xml><?xml version="1.0" encoding="utf-8"?>
<sst xmlns="http://schemas.openxmlformats.org/spreadsheetml/2006/main" count="36" uniqueCount="31">
  <si>
    <t>Simulation</t>
  </si>
  <si>
    <t>Exercice de la déclaration</t>
  </si>
  <si>
    <t>Montant PS Médiation Familiale</t>
  </si>
  <si>
    <t>A déclarer dans le compte 70623</t>
  </si>
  <si>
    <t>Seules les cases en blanc sont à saisir.</t>
  </si>
  <si>
    <t>Prestation de service Médiation Familiale</t>
  </si>
  <si>
    <t>Les calculs se font automatiquement.</t>
  </si>
  <si>
    <t>Total des charges + compte 86</t>
  </si>
  <si>
    <t xml:space="preserve">Participations familiales déductibles </t>
  </si>
  <si>
    <t>Consignations du TGI</t>
  </si>
  <si>
    <t>Nombre d'ETP agréé par la Caf</t>
  </si>
  <si>
    <t>Nombre de mois d'ouverture annuelle</t>
  </si>
  <si>
    <t>Etape 1</t>
  </si>
  <si>
    <t>Détermination du prix de revient</t>
  </si>
  <si>
    <t>Total des charges + 86</t>
  </si>
  <si>
    <t>=</t>
  </si>
  <si>
    <t>Etape 2</t>
  </si>
  <si>
    <t>Comparaison prix de revient et prix plafond et détermination de la prestation de service</t>
  </si>
  <si>
    <t>Prix de revient</t>
  </si>
  <si>
    <t>Prix plafond</t>
  </si>
  <si>
    <t>Prix de revient retenu</t>
  </si>
  <si>
    <t>Prestation de service (75% du prix de revient retenu)</t>
  </si>
  <si>
    <t>Etape 3</t>
  </si>
  <si>
    <t>Calcul de la prestation de service Médiation Familiale</t>
  </si>
  <si>
    <t>x</t>
  </si>
  <si>
    <t>Prestation de service</t>
  </si>
  <si>
    <t>-</t>
  </si>
  <si>
    <t>Participations déductibles</t>
  </si>
  <si>
    <t>Cf Courrier comité des Financeurs MF/ER</t>
  </si>
  <si>
    <t>ETP Médiateur</t>
  </si>
  <si>
    <t>ETP Médiateurs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</si>
</sst>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&quot; ETP&quot;"/>
    <numFmt numFmtId="165" formatCode="#,##0&quot; mois&quot;"/>
    <numFmt numFmtId="166" formatCode="#,##0.00&quot; € / ETP / an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rgb="FFFF0000"/>
      <name val="Arial"/>
      <family val="2"/>
    </font>
    <font>
      <i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0" applyFont="1" applyFill="1"/>
    <xf numFmtId="0" fontId="3" fillId="3" borderId="3" xfId="0" applyFont="1" applyFill="1" applyBorder="1"/>
    <xf numFmtId="8" fontId="2" fillId="2" borderId="3" xfId="0" applyNumberFormat="1" applyFont="1" applyFill="1" applyBorder="1"/>
    <xf numFmtId="0" fontId="5" fillId="4" borderId="0" xfId="0" applyFont="1" applyFill="1"/>
    <xf numFmtId="0" fontId="3" fillId="2" borderId="0" xfId="0" applyFont="1" applyFill="1" applyAlignment="1">
      <alignment horizontal="left" vertical="center" indent="1"/>
    </xf>
    <xf numFmtId="0" fontId="3" fillId="2" borderId="0" xfId="0" applyFont="1" applyFill="1"/>
    <xf numFmtId="0" fontId="2" fillId="2" borderId="0" xfId="0" applyFont="1" applyFill="1" applyAlignment="1">
      <alignment horizontal="left" vertical="center" indent="1"/>
    </xf>
    <xf numFmtId="8" fontId="2" fillId="0" borderId="3" xfId="0" applyNumberFormat="1" applyFont="1" applyBorder="1" applyProtection="1">
      <protection locked="0"/>
    </xf>
    <xf numFmtId="0" fontId="6" fillId="2" borderId="0" xfId="0" applyFont="1" applyFill="1"/>
    <xf numFmtId="164" fontId="2" fillId="0" borderId="3" xfId="2" applyNumberFormat="1" applyFont="1" applyFill="1" applyBorder="1" applyProtection="1">
      <protection locked="0"/>
    </xf>
    <xf numFmtId="165" fontId="2" fillId="0" borderId="3" xfId="1" applyNumberFormat="1" applyFont="1" applyFill="1" applyBorder="1" applyProtection="1">
      <protection locked="0"/>
    </xf>
    <xf numFmtId="0" fontId="2" fillId="2" borderId="0" xfId="0" applyFont="1" applyFill="1" applyAlignment="1">
      <alignment horizontal="right"/>
    </xf>
    <xf numFmtId="165" fontId="2" fillId="2" borderId="0" xfId="1" applyNumberFormat="1" applyFont="1" applyFill="1" applyBorder="1" applyProtection="1"/>
    <xf numFmtId="0" fontId="4" fillId="2" borderId="0" xfId="0" applyFont="1" applyFill="1"/>
    <xf numFmtId="8" fontId="2" fillId="2" borderId="5" xfId="0" applyNumberFormat="1" applyFont="1" applyFill="1" applyBorder="1" applyAlignment="1">
      <alignment horizontal="center" vertical="center"/>
    </xf>
    <xf numFmtId="164" fontId="2" fillId="2" borderId="8" xfId="2" applyNumberFormat="1" applyFont="1" applyFill="1" applyBorder="1" applyAlignment="1" applyProtection="1">
      <alignment horizontal="center" vertical="center"/>
    </xf>
    <xf numFmtId="166" fontId="7" fillId="2" borderId="3" xfId="0" applyNumberFormat="1" applyFont="1" applyFill="1" applyBorder="1"/>
    <xf numFmtId="166" fontId="8" fillId="2" borderId="3" xfId="0" applyNumberFormat="1" applyFont="1" applyFill="1" applyBorder="1"/>
    <xf numFmtId="164" fontId="2" fillId="2" borderId="3" xfId="0" applyNumberFormat="1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horizontal="center" vertical="center"/>
    </xf>
    <xf numFmtId="8" fontId="3" fillId="2" borderId="3" xfId="0" applyNumberFormat="1" applyFont="1" applyFill="1" applyBorder="1"/>
    <xf numFmtId="0" fontId="2" fillId="2" borderId="0" xfId="0" applyFont="1" applyFill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7" fillId="2" borderId="0" xfId="0" applyFont="1" applyFill="1" applyAlignment="1">
      <alignment horizontal="right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166" fontId="7" fillId="2" borderId="6" xfId="0" applyNumberFormat="1" applyFont="1" applyFill="1" applyBorder="1" applyAlignment="1">
      <alignment horizontal="center" vertical="center"/>
    </xf>
    <xf numFmtId="166" fontId="7" fillId="2" borderId="7" xfId="0" applyNumberFormat="1" applyFont="1" applyFill="1" applyBorder="1" applyAlignment="1">
      <alignment horizontal="center" vertical="center"/>
    </xf>
    <xf numFmtId="166" fontId="7" fillId="2" borderId="9" xfId="0" applyNumberFormat="1" applyFont="1" applyFill="1" applyBorder="1" applyAlignment="1">
      <alignment horizontal="center" vertical="center"/>
    </xf>
    <xf numFmtId="166" fontId="7" fillId="2" borderId="10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3">
    <dxf>
      <fill>
        <patternFill patternType="lightUp">
          <fgColor rgb="FF007635"/>
        </patternFill>
      </fill>
    </dxf>
    <dxf>
      <fill>
        <patternFill patternType="lightUp">
          <fgColor rgb="FF007635"/>
        </patternFill>
      </fill>
    </dxf>
    <dxf>
      <fill>
        <patternFill patternType="lightUp">
          <fgColor rgb="FF00763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752476</xdr:colOff>
      <xdr:row>4</xdr:row>
      <xdr:rowOff>9525</xdr:rowOff>
    </xdr:from>
    <xdr:to>
      <xdr:col>11</xdr:col>
      <xdr:colOff>752476</xdr:colOff>
      <xdr:row>13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55C387A-62DC-4C1A-9937-94B3192F40BC}"/>
            </a:ext>
          </a:extLst>
        </xdr:cNvPr>
        <xdr:cNvSpPr/>
      </xdr:nvSpPr>
      <xdr:spPr>
        <a:xfrm>
          <a:off x="752476" y="752475"/>
          <a:ext cx="11277600" cy="1666875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>
          <a:glow rad="101600">
            <a:srgbClr val="FFC000">
              <a:alpha val="40000"/>
            </a:srgb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9525</xdr:rowOff>
    </xdr:from>
    <xdr:to>
      <xdr:col>11</xdr:col>
      <xdr:colOff>752475</xdr:colOff>
      <xdr:row>37</xdr:row>
      <xdr:rowOff>104776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E7809C7-3D88-4D5B-82F8-39A91829C15A}"/>
            </a:ext>
          </a:extLst>
        </xdr:cNvPr>
        <xdr:cNvSpPr/>
      </xdr:nvSpPr>
      <xdr:spPr>
        <a:xfrm>
          <a:off x="762000" y="2581275"/>
          <a:ext cx="11268075" cy="3971926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>
          <a:glow rad="101600">
            <a:srgbClr val="FFC000">
              <a:alpha val="40000"/>
            </a:srgb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D567-18D9-4E67-92A7-E6723841EF67}">
  <dimension ref="A1:M41"/>
  <sheetViews>
    <sheetView tabSelected="1" workbookViewId="0">
      <selection activeCell="A3" sqref="A3"/>
    </sheetView>
  </sheetViews>
  <sheetFormatPr baseColWidth="10" defaultRowHeight="15" x14ac:dyDescent="0.25"/>
  <cols>
    <col min="1" max="1" width="11.42578125" customWidth="1"/>
    <col min="3" max="3" width="16.85546875" customWidth="1"/>
    <col min="5" max="5" width="40.5703125" customWidth="1"/>
    <col min="7" max="7" width="23.140625" bestFit="1" customWidth="1"/>
    <col min="9" max="9" width="19.42578125" customWidth="1"/>
    <col min="13" max="13" width="43.5703125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24" t="s">
        <v>0</v>
      </c>
      <c r="E2" s="26" t="s">
        <v>1</v>
      </c>
      <c r="F2" s="27"/>
      <c r="G2" s="27"/>
      <c r="H2" s="27"/>
      <c r="I2" s="2">
        <v>2026</v>
      </c>
      <c r="J2" s="1"/>
      <c r="K2" s="1"/>
      <c r="L2" s="1"/>
      <c r="M2" s="1"/>
    </row>
    <row r="3" spans="1:13" x14ac:dyDescent="0.25">
      <c r="A3" s="1"/>
      <c r="B3" s="1"/>
      <c r="C3" s="1"/>
      <c r="D3" s="25"/>
      <c r="E3" s="28" t="s">
        <v>2</v>
      </c>
      <c r="F3" s="28"/>
      <c r="G3" s="28"/>
      <c r="H3" s="28"/>
      <c r="I3" s="3" t="e">
        <f>G36</f>
        <v>#DIV/0!</v>
      </c>
      <c r="J3" s="4" t="s">
        <v>3</v>
      </c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5" t="s">
        <v>4</v>
      </c>
    </row>
    <row r="5" spans="1:13" x14ac:dyDescent="0.25">
      <c r="A5" s="1"/>
      <c r="B5" s="1"/>
      <c r="C5" s="6" t="s">
        <v>5</v>
      </c>
      <c r="D5" s="6"/>
      <c r="E5" s="6"/>
      <c r="F5" s="1"/>
      <c r="G5" s="1"/>
      <c r="H5" s="1"/>
      <c r="I5" s="1"/>
      <c r="J5" s="1"/>
      <c r="K5" s="1"/>
      <c r="L5" s="1"/>
      <c r="M5" s="7" t="s">
        <v>6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23" t="s">
        <v>7</v>
      </c>
      <c r="E7" s="23"/>
      <c r="F7" s="1"/>
      <c r="G7" s="8"/>
      <c r="H7" s="1"/>
      <c r="I7" s="9"/>
      <c r="J7" s="1"/>
      <c r="K7" s="1"/>
      <c r="L7" s="1"/>
      <c r="M7" s="1"/>
    </row>
    <row r="8" spans="1:13" x14ac:dyDescent="0.25">
      <c r="A8" s="1"/>
      <c r="B8" s="1"/>
      <c r="C8" s="1"/>
      <c r="D8" s="23" t="s">
        <v>8</v>
      </c>
      <c r="E8" s="23"/>
      <c r="F8" s="1"/>
      <c r="G8" s="8"/>
      <c r="H8" s="1"/>
      <c r="I8" s="9"/>
      <c r="J8" s="1"/>
      <c r="K8" s="1"/>
      <c r="L8" s="1"/>
      <c r="M8" s="1"/>
    </row>
    <row r="9" spans="1:13" x14ac:dyDescent="0.25">
      <c r="A9" s="1"/>
      <c r="B9" s="1"/>
      <c r="C9" s="1"/>
      <c r="D9" s="23" t="s">
        <v>9</v>
      </c>
      <c r="E9" s="23"/>
      <c r="F9" s="1"/>
      <c r="G9" s="8"/>
      <c r="H9" s="1"/>
      <c r="I9" s="9"/>
      <c r="J9" s="1"/>
      <c r="K9" s="1"/>
      <c r="L9" s="1"/>
      <c r="M9" s="1"/>
    </row>
    <row r="10" spans="1:13" x14ac:dyDescent="0.25">
      <c r="A10" s="1"/>
      <c r="B10" s="1"/>
      <c r="C10" s="1"/>
      <c r="D10" s="23" t="s">
        <v>29</v>
      </c>
      <c r="E10" s="23"/>
      <c r="F10" s="1"/>
      <c r="G10" s="10"/>
      <c r="H10" s="1"/>
      <c r="I10" s="9"/>
      <c r="J10" s="1"/>
      <c r="K10" s="1"/>
      <c r="L10" s="1"/>
      <c r="M10" s="1"/>
    </row>
    <row r="11" spans="1:13" x14ac:dyDescent="0.25">
      <c r="A11" s="1"/>
      <c r="B11" s="1"/>
      <c r="C11" s="1"/>
      <c r="D11" s="29" t="s">
        <v>10</v>
      </c>
      <c r="E11" s="29"/>
      <c r="F11" s="1"/>
      <c r="G11" s="10"/>
      <c r="H11" s="1"/>
      <c r="I11" s="9" t="s">
        <v>28</v>
      </c>
      <c r="J11" s="1"/>
      <c r="K11" s="1"/>
      <c r="L11" s="1"/>
      <c r="M11" s="1"/>
    </row>
    <row r="12" spans="1:13" x14ac:dyDescent="0.25">
      <c r="A12" s="1"/>
      <c r="B12" s="1"/>
      <c r="C12" s="1"/>
      <c r="D12" s="23" t="s">
        <v>11</v>
      </c>
      <c r="E12" s="23"/>
      <c r="F12" s="1"/>
      <c r="G12" s="1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2"/>
      <c r="E13" s="12"/>
      <c r="F13" s="1"/>
      <c r="G13" s="13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2"/>
      <c r="E14" s="12"/>
      <c r="F14" s="1"/>
      <c r="G14" s="13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4" t="s">
        <v>5</v>
      </c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6" t="s">
        <v>12</v>
      </c>
      <c r="D16" s="6" t="s">
        <v>13</v>
      </c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5.75" thickBot="1" x14ac:dyDescent="0.3">
      <c r="A18" s="1"/>
      <c r="B18" s="1"/>
      <c r="C18" s="1"/>
      <c r="D18" s="30" t="s">
        <v>14</v>
      </c>
      <c r="E18" s="30"/>
      <c r="F18" s="31" t="s">
        <v>15</v>
      </c>
      <c r="G18" s="15">
        <f>IF(G10&gt;G11,G7*G11/G10,G7)</f>
        <v>0</v>
      </c>
      <c r="H18" s="31" t="s">
        <v>15</v>
      </c>
      <c r="I18" s="33" t="e">
        <f>G18/G19</f>
        <v>#DIV/0!</v>
      </c>
      <c r="J18" s="34"/>
      <c r="K18" s="1"/>
      <c r="L18" s="1"/>
      <c r="M18" s="1"/>
    </row>
    <row r="19" spans="1:13" x14ac:dyDescent="0.25">
      <c r="A19" s="1"/>
      <c r="B19" s="1"/>
      <c r="C19" s="1"/>
      <c r="D19" s="37" t="s">
        <v>30</v>
      </c>
      <c r="E19" s="37"/>
      <c r="F19" s="31"/>
      <c r="G19" s="16">
        <f>IF(G10&gt;G11,G11,G10)</f>
        <v>0</v>
      </c>
      <c r="H19" s="31"/>
      <c r="I19" s="35"/>
      <c r="J19" s="36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6" t="s">
        <v>16</v>
      </c>
      <c r="D21" s="6" t="s">
        <v>17</v>
      </c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23" t="s">
        <v>18</v>
      </c>
      <c r="E23" s="23"/>
      <c r="F23" s="1"/>
      <c r="G23" s="17" t="e">
        <f>I18</f>
        <v>#DIV/0!</v>
      </c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23" t="s">
        <v>19</v>
      </c>
      <c r="E24" s="23"/>
      <c r="F24" s="1"/>
      <c r="G24" s="17">
        <v>113397</v>
      </c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23" t="s">
        <v>20</v>
      </c>
      <c r="E25" s="23"/>
      <c r="F25" s="1"/>
      <c r="G25" s="17" t="e">
        <f>MIN(G23,G24)</f>
        <v>#DIV/0!</v>
      </c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23" t="s">
        <v>21</v>
      </c>
      <c r="E26" s="23"/>
      <c r="F26" s="1"/>
      <c r="G26" s="18" t="e">
        <f>G25*0.75</f>
        <v>#DIV/0!</v>
      </c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6" t="s">
        <v>22</v>
      </c>
      <c r="D28" s="6" t="s">
        <v>23</v>
      </c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23" t="s">
        <v>30</v>
      </c>
      <c r="E30" s="23"/>
      <c r="F30" s="1"/>
      <c r="G30" s="19">
        <f>G19</f>
        <v>0</v>
      </c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20" t="s">
        <v>24</v>
      </c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23" t="s">
        <v>25</v>
      </c>
      <c r="E32" s="23"/>
      <c r="F32" s="20"/>
      <c r="G32" s="3" t="e">
        <f>G26</f>
        <v>#DIV/0!</v>
      </c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21" t="s">
        <v>26</v>
      </c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23" t="s">
        <v>27</v>
      </c>
      <c r="E34" s="23"/>
      <c r="F34" s="20"/>
      <c r="G34" s="3">
        <f>IF(G10&gt;G11,(G8+G9)*G11/G10,G8+G9)</f>
        <v>0</v>
      </c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20" t="s">
        <v>15</v>
      </c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32" t="s">
        <v>2</v>
      </c>
      <c r="E36" s="32"/>
      <c r="F36" s="1"/>
      <c r="G36" s="22" t="e">
        <f>G32*G30-G34</f>
        <v>#DIV/0!</v>
      </c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4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</sheetData>
  <sheetProtection sheet="1" objects="1" scenarios="1"/>
  <mergeCells count="22">
    <mergeCell ref="D30:E30"/>
    <mergeCell ref="D32:E32"/>
    <mergeCell ref="D34:E34"/>
    <mergeCell ref="D36:E36"/>
    <mergeCell ref="I18:J19"/>
    <mergeCell ref="D19:E19"/>
    <mergeCell ref="D23:E23"/>
    <mergeCell ref="D24:E24"/>
    <mergeCell ref="D25:E25"/>
    <mergeCell ref="D26:E26"/>
    <mergeCell ref="H18:H19"/>
    <mergeCell ref="D10:E10"/>
    <mergeCell ref="D11:E11"/>
    <mergeCell ref="D12:E12"/>
    <mergeCell ref="D18:E18"/>
    <mergeCell ref="F18:F19"/>
    <mergeCell ref="D9:E9"/>
    <mergeCell ref="D2:D3"/>
    <mergeCell ref="E2:H2"/>
    <mergeCell ref="E3:H3"/>
    <mergeCell ref="D7:E7"/>
    <mergeCell ref="D8:E8"/>
  </mergeCells>
  <conditionalFormatting sqref="G11">
    <cfRule type="expression" dxfId="2" priority="1">
      <formula>$G$7="Option 7"</formula>
    </cfRule>
    <cfRule type="expression" dxfId="1" priority="2">
      <formula>$G$7="Option 6"</formula>
    </cfRule>
    <cfRule type="expression" dxfId="0" priority="3">
      <formula>$G$7="Option 5"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D8812F998D2244AEAE6C615C3E0B9E" ma:contentTypeVersion="18" ma:contentTypeDescription="Crée un document." ma:contentTypeScope="" ma:versionID="e798859f5336413812e4a952a27d9fc5">
  <xsd:schema xmlns:xsd="http://www.w3.org/2001/XMLSchema" xmlns:xs="http://www.w3.org/2001/XMLSchema" xmlns:p="http://schemas.microsoft.com/office/2006/metadata/properties" xmlns:ns2="6485a996-ba15-4cbb-9373-a0dd5ed9b38e" xmlns:ns3="1a448477-8e7a-49dc-8049-42de9c9491ec" targetNamespace="http://schemas.microsoft.com/office/2006/metadata/properties" ma:root="true" ma:fieldsID="d9879eaa510dfbb6008579da0d796515" ns2:_="" ns3:_="">
    <xsd:import namespace="6485a996-ba15-4cbb-9373-a0dd5ed9b38e"/>
    <xsd:import namespace="1a448477-8e7a-49dc-8049-42de9c9491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85a996-ba15-4cbb-9373-a0dd5ed9b3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6d3a89c3-dfa8-4892-b639-3079eaac7c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448477-8e7a-49dc-8049-42de9c9491e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4b649ae-8b76-44f7-9c88-2abdd0819ee4}" ma:internalName="TaxCatchAll" ma:showField="CatchAllData" ma:web="1a448477-8e7a-49dc-8049-42de9c9491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a448477-8e7a-49dc-8049-42de9c9491ec" xsi:nil="true"/>
    <lcf76f155ced4ddcb4097134ff3c332f xmlns="6485a996-ba15-4cbb-9373-a0dd5ed9b3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801957-211C-41F2-A3EC-2B458270F78C}"/>
</file>

<file path=customXml/itemProps2.xml><?xml version="1.0" encoding="utf-8"?>
<ds:datastoreItem xmlns:ds="http://schemas.openxmlformats.org/officeDocument/2006/customXml" ds:itemID="{B8937994-7526-4BC2-B347-AF96EB1F845A}"/>
</file>

<file path=customXml/itemProps3.xml><?xml version="1.0" encoding="utf-8"?>
<ds:datastoreItem xmlns:ds="http://schemas.openxmlformats.org/officeDocument/2006/customXml" ds:itemID="{C0D946A4-C649-4AF8-B0AA-C25E58A4D6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Médiation Familiale</vt:lpstr>
    </vt:vector>
  </TitlesOfParts>
  <Company>CNAF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EUGENE 031</dc:creator>
  <cp:lastModifiedBy>Aude EUGENE 031</cp:lastModifiedBy>
  <dcterms:created xsi:type="dcterms:W3CDTF">2026-06-12T13:02:26Z</dcterms:created>
  <dcterms:modified xsi:type="dcterms:W3CDTF">2026-06-18T08:25:08Z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0x01010049D8812F998D2244AEAE6C615C3E0B9E</vt:lpwstr>
  </property>
</Properties>
</file>